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yecto tesis completo\Proyecto tesis completo - Alejandro 20-01-18\"/>
    </mc:Choice>
  </mc:AlternateContent>
  <bookViews>
    <workbookView xWindow="240" yWindow="75" windowWidth="20055" windowHeight="7935" tabRatio="778"/>
  </bookViews>
  <sheets>
    <sheet name="Libre" sheetId="12" r:id="rId1"/>
    <sheet name="01 Zona Social Cultural" sheetId="1" r:id="rId2"/>
    <sheet name="02 Zona Servicio" sheetId="3" r:id="rId3"/>
    <sheet name="03 Zona Administrativa" sheetId="4" r:id="rId4"/>
    <sheet name="04 Zona Deportivo Recreac." sheetId="8" r:id="rId5"/>
    <sheet name="05 Zona Anfiteatro" sheetId="11" r:id="rId6"/>
    <sheet name="Resumen Calculo" sheetId="10" r:id="rId7"/>
  </sheets>
  <calcPr calcId="162913"/>
</workbook>
</file>

<file path=xl/calcChain.xml><?xml version="1.0" encoding="utf-8"?>
<calcChain xmlns="http://schemas.openxmlformats.org/spreadsheetml/2006/main">
  <c r="L80" i="3" l="1"/>
  <c r="N80" i="3" s="1"/>
  <c r="K80" i="3"/>
  <c r="K79" i="3"/>
  <c r="L79" i="3" s="1"/>
  <c r="N79" i="3" s="1"/>
  <c r="L78" i="3"/>
  <c r="N78" i="3" s="1"/>
  <c r="K78" i="3"/>
  <c r="K118" i="8" l="1"/>
  <c r="L118" i="8" s="1"/>
  <c r="N118" i="8" s="1"/>
  <c r="L117" i="8"/>
  <c r="N117" i="8" s="1"/>
  <c r="K117" i="8"/>
  <c r="K114" i="8"/>
  <c r="L114" i="8" s="1"/>
  <c r="N114" i="8" s="1"/>
  <c r="K113" i="8"/>
  <c r="L113" i="8" s="1"/>
  <c r="N113" i="8" s="1"/>
  <c r="K116" i="8"/>
  <c r="L116" i="8" s="1"/>
  <c r="N116" i="8" s="1"/>
  <c r="O107" i="1" l="1"/>
  <c r="O105" i="1"/>
  <c r="I38" i="4" l="1"/>
  <c r="J38" i="4" s="1"/>
  <c r="L38" i="4" s="1"/>
  <c r="I37" i="4"/>
  <c r="J37" i="4" s="1"/>
  <c r="L37" i="4" s="1"/>
  <c r="I36" i="4"/>
  <c r="J36" i="4" s="1"/>
  <c r="L36" i="4" s="1"/>
  <c r="I35" i="4"/>
  <c r="J35" i="4" s="1"/>
  <c r="L35" i="4" s="1"/>
  <c r="I34" i="4"/>
  <c r="J34" i="4" s="1"/>
  <c r="L34" i="4" s="1"/>
  <c r="I33" i="4"/>
  <c r="J33" i="4" s="1"/>
  <c r="L33" i="4" s="1"/>
  <c r="I32" i="4"/>
  <c r="J32" i="4" s="1"/>
  <c r="L32" i="4" s="1"/>
  <c r="I31" i="4"/>
  <c r="J31" i="4" s="1"/>
  <c r="L31" i="4" s="1"/>
  <c r="L30" i="4"/>
  <c r="L29" i="4"/>
  <c r="I5" i="4"/>
  <c r="J5" i="4" s="1"/>
  <c r="L5" i="4" s="1"/>
  <c r="M5" i="4" s="1"/>
  <c r="I79" i="4"/>
  <c r="J79" i="4" s="1"/>
  <c r="L79" i="4" s="1"/>
  <c r="I78" i="4"/>
  <c r="J78" i="4" s="1"/>
  <c r="L78" i="4" s="1"/>
  <c r="I77" i="4"/>
  <c r="J77" i="4" s="1"/>
  <c r="L77" i="4" s="1"/>
  <c r="I76" i="4"/>
  <c r="J76" i="4" s="1"/>
  <c r="L76" i="4" s="1"/>
  <c r="I75" i="4"/>
  <c r="J75" i="4" s="1"/>
  <c r="L75" i="4" s="1"/>
  <c r="I74" i="4"/>
  <c r="J74" i="4" s="1"/>
  <c r="L74" i="4" s="1"/>
  <c r="I73" i="4"/>
  <c r="J73" i="4" s="1"/>
  <c r="L73" i="4" s="1"/>
  <c r="I72" i="4"/>
  <c r="J72" i="4" s="1"/>
  <c r="L72" i="4" s="1"/>
  <c r="L71" i="4"/>
  <c r="L70" i="4"/>
  <c r="I40" i="4"/>
  <c r="J40" i="4" s="1"/>
  <c r="L40" i="4" s="1"/>
  <c r="L39" i="4"/>
  <c r="M29" i="4" l="1"/>
  <c r="M39" i="4"/>
  <c r="M70" i="4"/>
  <c r="L101" i="4"/>
  <c r="I84" i="4"/>
  <c r="J84" i="4" s="1"/>
  <c r="L84" i="4" s="1"/>
  <c r="I83" i="4"/>
  <c r="J83" i="4" s="1"/>
  <c r="L83" i="4" s="1"/>
  <c r="I82" i="4"/>
  <c r="J82" i="4" s="1"/>
  <c r="L82" i="4" s="1"/>
  <c r="I81" i="4"/>
  <c r="J81" i="4" s="1"/>
  <c r="L81" i="4" s="1"/>
  <c r="L80" i="4"/>
  <c r="M80" i="4" l="1"/>
  <c r="N39" i="8"/>
  <c r="N38" i="8"/>
  <c r="K15" i="3" l="1"/>
  <c r="L15" i="3" s="1"/>
  <c r="N15" i="3" s="1"/>
  <c r="K14" i="3"/>
  <c r="L14" i="3" s="1"/>
  <c r="N14" i="3" s="1"/>
  <c r="K13" i="3"/>
  <c r="L13" i="3" s="1"/>
  <c r="N13" i="3" s="1"/>
  <c r="K12" i="3"/>
  <c r="L12" i="3" s="1"/>
  <c r="N12" i="3" s="1"/>
  <c r="K11" i="3"/>
  <c r="L11" i="3" s="1"/>
  <c r="N11" i="3" s="1"/>
  <c r="K10" i="3"/>
  <c r="L10" i="3" s="1"/>
  <c r="N10" i="3" s="1"/>
  <c r="L9" i="3"/>
  <c r="N9" i="3" s="1"/>
  <c r="K9" i="3"/>
  <c r="K8" i="3"/>
  <c r="L8" i="3" s="1"/>
  <c r="N8" i="3" s="1"/>
  <c r="K7" i="3"/>
  <c r="L7" i="3" s="1"/>
  <c r="N7" i="3" s="1"/>
  <c r="L6" i="3"/>
  <c r="N6" i="3" s="1"/>
  <c r="K6" i="3"/>
  <c r="K5" i="3"/>
  <c r="L5" i="3" s="1"/>
  <c r="N5" i="3" s="1"/>
  <c r="K4" i="3"/>
  <c r="L4" i="3" s="1"/>
  <c r="N4" i="3" s="1"/>
  <c r="K3" i="3"/>
  <c r="L3" i="3" s="1"/>
  <c r="N3" i="3" s="1"/>
  <c r="K2" i="3"/>
  <c r="L2" i="3" s="1"/>
  <c r="N2" i="3" s="1"/>
  <c r="D8" i="10"/>
  <c r="M118" i="11"/>
  <c r="M107" i="11"/>
  <c r="D11" i="10" l="1"/>
  <c r="D10" i="10"/>
  <c r="D9" i="10"/>
  <c r="M92" i="11"/>
  <c r="K91" i="11"/>
  <c r="M91" i="11" s="1"/>
  <c r="J91" i="11"/>
  <c r="J90" i="11"/>
  <c r="K90" i="11" s="1"/>
  <c r="M90" i="11" s="1"/>
  <c r="M89" i="11"/>
  <c r="M93" i="11"/>
  <c r="M119" i="11"/>
  <c r="M126" i="11"/>
  <c r="M125" i="11"/>
  <c r="M124" i="11"/>
  <c r="J123" i="11"/>
  <c r="K123" i="11" s="1"/>
  <c r="M123" i="11" s="1"/>
  <c r="J122" i="11"/>
  <c r="K122" i="11" s="1"/>
  <c r="M122" i="11" s="1"/>
  <c r="J121" i="11"/>
  <c r="K121" i="11" s="1"/>
  <c r="M121" i="11" s="1"/>
  <c r="J120" i="11"/>
  <c r="K120" i="11" s="1"/>
  <c r="M120" i="11" s="1"/>
  <c r="J95" i="11"/>
  <c r="K95" i="11" s="1"/>
  <c r="M95" i="11" s="1"/>
  <c r="M94" i="11"/>
  <c r="J117" i="11"/>
  <c r="K117" i="11" s="1"/>
  <c r="M117" i="11" s="1"/>
  <c r="J116" i="11"/>
  <c r="K116" i="11" s="1"/>
  <c r="M116" i="11" s="1"/>
  <c r="J115" i="11"/>
  <c r="K115" i="11" s="1"/>
  <c r="M115" i="11" s="1"/>
  <c r="J114" i="11"/>
  <c r="K114" i="11" s="1"/>
  <c r="M114" i="11" s="1"/>
  <c r="M113" i="11"/>
  <c r="J112" i="11"/>
  <c r="K112" i="11" s="1"/>
  <c r="M112" i="11" s="1"/>
  <c r="J111" i="11"/>
  <c r="K111" i="11" s="1"/>
  <c r="M111" i="11" s="1"/>
  <c r="J110" i="11"/>
  <c r="K110" i="11" s="1"/>
  <c r="M110" i="11" s="1"/>
  <c r="J109" i="11"/>
  <c r="K109" i="11" s="1"/>
  <c r="M109" i="11" s="1"/>
  <c r="J108" i="11"/>
  <c r="K108" i="11" s="1"/>
  <c r="M108" i="11" s="1"/>
  <c r="J106" i="11"/>
  <c r="K106" i="11" s="1"/>
  <c r="M106" i="11" s="1"/>
  <c r="J105" i="11"/>
  <c r="K105" i="11" s="1"/>
  <c r="M105" i="11" s="1"/>
  <c r="J104" i="11"/>
  <c r="K104" i="11" s="1"/>
  <c r="M104" i="11" s="1"/>
  <c r="J103" i="11"/>
  <c r="K103" i="11" s="1"/>
  <c r="M103" i="11" s="1"/>
  <c r="M102" i="11"/>
  <c r="J101" i="11"/>
  <c r="K101" i="11" s="1"/>
  <c r="M101" i="11" s="1"/>
  <c r="J100" i="11"/>
  <c r="K100" i="11" s="1"/>
  <c r="M100" i="11" s="1"/>
  <c r="J99" i="11"/>
  <c r="K99" i="11" s="1"/>
  <c r="M99" i="11" s="1"/>
  <c r="J98" i="11"/>
  <c r="K98" i="11" s="1"/>
  <c r="M98" i="11" s="1"/>
  <c r="J97" i="11"/>
  <c r="K97" i="11" s="1"/>
  <c r="M97" i="11" s="1"/>
  <c r="J96" i="11"/>
  <c r="K96" i="11" s="1"/>
  <c r="M96" i="11" s="1"/>
  <c r="J28" i="11"/>
  <c r="K28" i="11" s="1"/>
  <c r="M28" i="11" s="1"/>
  <c r="J27" i="11"/>
  <c r="K27" i="11" s="1"/>
  <c r="M27" i="11" s="1"/>
  <c r="J26" i="11"/>
  <c r="K26" i="11" s="1"/>
  <c r="M26" i="11" s="1"/>
  <c r="J25" i="11"/>
  <c r="K25" i="11" s="1"/>
  <c r="M25" i="11" s="1"/>
  <c r="M84" i="11"/>
  <c r="J88" i="11"/>
  <c r="K88" i="11" s="1"/>
  <c r="M88" i="11" s="1"/>
  <c r="J87" i="11"/>
  <c r="K87" i="11" s="1"/>
  <c r="M87" i="11" s="1"/>
  <c r="J86" i="11"/>
  <c r="K86" i="11" s="1"/>
  <c r="M86" i="11" s="1"/>
  <c r="J85" i="11"/>
  <c r="K85" i="11" s="1"/>
  <c r="M85" i="11" s="1"/>
  <c r="J83" i="11"/>
  <c r="K83" i="11" s="1"/>
  <c r="M83" i="11" s="1"/>
  <c r="J82" i="11"/>
  <c r="K82" i="11" s="1"/>
  <c r="M82" i="11" s="1"/>
  <c r="J81" i="11"/>
  <c r="K81" i="11" s="1"/>
  <c r="M81" i="11" s="1"/>
  <c r="J80" i="11"/>
  <c r="K80" i="11" s="1"/>
  <c r="M80" i="11" s="1"/>
  <c r="J79" i="11"/>
  <c r="K79" i="11" s="1"/>
  <c r="M79" i="11" s="1"/>
  <c r="M78" i="11"/>
  <c r="M77" i="11"/>
  <c r="M76" i="11"/>
  <c r="N76" i="11" l="1"/>
  <c r="N89" i="11"/>
  <c r="M75" i="11"/>
  <c r="M74" i="11"/>
  <c r="J73" i="11"/>
  <c r="K73" i="11" s="1"/>
  <c r="M73" i="11" s="1"/>
  <c r="J72" i="11"/>
  <c r="K72" i="11" s="1"/>
  <c r="M72" i="11" s="1"/>
  <c r="J71" i="11"/>
  <c r="K71" i="11" s="1"/>
  <c r="M71" i="11" s="1"/>
  <c r="J70" i="11"/>
  <c r="K70" i="11" s="1"/>
  <c r="M70" i="11" s="1"/>
  <c r="J69" i="11"/>
  <c r="K69" i="11" s="1"/>
  <c r="M69" i="11" s="1"/>
  <c r="J68" i="11"/>
  <c r="K68" i="11" s="1"/>
  <c r="M68" i="11" s="1"/>
  <c r="J67" i="11"/>
  <c r="K67" i="11" s="1"/>
  <c r="M67" i="11" s="1"/>
  <c r="J66" i="11"/>
  <c r="K66" i="11" s="1"/>
  <c r="M66" i="11" s="1"/>
  <c r="J65" i="11"/>
  <c r="K65" i="11" s="1"/>
  <c r="M65" i="11" s="1"/>
  <c r="M64" i="11"/>
  <c r="J63" i="11"/>
  <c r="K63" i="11" s="1"/>
  <c r="M63" i="11" s="1"/>
  <c r="M62" i="11"/>
  <c r="J61" i="11"/>
  <c r="K61" i="11" s="1"/>
  <c r="M61" i="11" s="1"/>
  <c r="J60" i="11"/>
  <c r="K60" i="11" s="1"/>
  <c r="M60" i="11" s="1"/>
  <c r="J59" i="11"/>
  <c r="K59" i="11" s="1"/>
  <c r="M59" i="11" s="1"/>
  <c r="J58" i="11"/>
  <c r="K58" i="11" s="1"/>
  <c r="M58" i="11" s="1"/>
  <c r="J57" i="11"/>
  <c r="K57" i="11" s="1"/>
  <c r="M57" i="11" s="1"/>
  <c r="J56" i="11"/>
  <c r="K56" i="11" s="1"/>
  <c r="M56" i="11" s="1"/>
  <c r="J55" i="11"/>
  <c r="K55" i="11" s="1"/>
  <c r="M55" i="11" s="1"/>
  <c r="J54" i="11"/>
  <c r="K54" i="11" s="1"/>
  <c r="M54" i="11" s="1"/>
  <c r="J53" i="11"/>
  <c r="K53" i="11" s="1"/>
  <c r="M53" i="11" s="1"/>
  <c r="J52" i="11"/>
  <c r="K52" i="11" s="1"/>
  <c r="M52" i="11" s="1"/>
  <c r="J51" i="11"/>
  <c r="K51" i="11" s="1"/>
  <c r="M51" i="11" s="1"/>
  <c r="M50" i="11"/>
  <c r="J49" i="11"/>
  <c r="K49" i="11" s="1"/>
  <c r="M49" i="11" s="1"/>
  <c r="J48" i="11"/>
  <c r="K48" i="11" s="1"/>
  <c r="M48" i="11" s="1"/>
  <c r="J47" i="11"/>
  <c r="K47" i="11" s="1"/>
  <c r="M47" i="11" s="1"/>
  <c r="K46" i="11"/>
  <c r="M46" i="11" s="1"/>
  <c r="J45" i="11"/>
  <c r="K45" i="11" s="1"/>
  <c r="M45" i="11" s="1"/>
  <c r="J44" i="11"/>
  <c r="K44" i="11" s="1"/>
  <c r="M44" i="11" s="1"/>
  <c r="J43" i="11"/>
  <c r="K43" i="11" s="1"/>
  <c r="M43" i="11" s="1"/>
  <c r="J42" i="11"/>
  <c r="K42" i="11" s="1"/>
  <c r="M42" i="11" s="1"/>
  <c r="J41" i="11"/>
  <c r="K41" i="11" s="1"/>
  <c r="M41" i="11" s="1"/>
  <c r="J40" i="11"/>
  <c r="K40" i="11" s="1"/>
  <c r="M40" i="11" s="1"/>
  <c r="J39" i="11"/>
  <c r="K39" i="11" s="1"/>
  <c r="M39" i="11" s="1"/>
  <c r="M38" i="11"/>
  <c r="M37" i="11"/>
  <c r="J36" i="11"/>
  <c r="K36" i="11" s="1"/>
  <c r="M36" i="11" s="1"/>
  <c r="J35" i="11"/>
  <c r="K35" i="11" s="1"/>
  <c r="M35" i="11" s="1"/>
  <c r="J34" i="11"/>
  <c r="K34" i="11" s="1"/>
  <c r="M34" i="11" s="1"/>
  <c r="J33" i="11"/>
  <c r="K33" i="11" s="1"/>
  <c r="M33" i="11" s="1"/>
  <c r="J32" i="11"/>
  <c r="K32" i="11" s="1"/>
  <c r="M32" i="11" s="1"/>
  <c r="J31" i="11"/>
  <c r="K31" i="11" s="1"/>
  <c r="M31" i="11" s="1"/>
  <c r="J30" i="11"/>
  <c r="K30" i="11" s="1"/>
  <c r="M30" i="11" s="1"/>
  <c r="K29" i="11"/>
  <c r="M29" i="11" s="1"/>
  <c r="J24" i="11"/>
  <c r="K24" i="11" s="1"/>
  <c r="M24" i="11" s="1"/>
  <c r="J23" i="11"/>
  <c r="K23" i="11" s="1"/>
  <c r="M23" i="11" s="1"/>
  <c r="J22" i="11"/>
  <c r="K22" i="11" s="1"/>
  <c r="M22" i="11" s="1"/>
  <c r="J21" i="11"/>
  <c r="K21" i="11" s="1"/>
  <c r="M21" i="11" s="1"/>
  <c r="K20" i="11"/>
  <c r="M20" i="11" s="1"/>
  <c r="J19" i="11"/>
  <c r="K19" i="11" s="1"/>
  <c r="M19" i="11" s="1"/>
  <c r="J18" i="11"/>
  <c r="K18" i="11" s="1"/>
  <c r="M18" i="11" s="1"/>
  <c r="J17" i="11"/>
  <c r="K17" i="11" s="1"/>
  <c r="M17" i="11" s="1"/>
  <c r="J16" i="11"/>
  <c r="K16" i="11" s="1"/>
  <c r="M16" i="11" s="1"/>
  <c r="K15" i="11"/>
  <c r="M15" i="11" s="1"/>
  <c r="J14" i="11"/>
  <c r="K14" i="11" s="1"/>
  <c r="M14" i="11" s="1"/>
  <c r="J13" i="11"/>
  <c r="K13" i="11" s="1"/>
  <c r="M13" i="11" s="1"/>
  <c r="J12" i="11"/>
  <c r="K12" i="11" s="1"/>
  <c r="M12" i="11" s="1"/>
  <c r="J11" i="11"/>
  <c r="K11" i="11" s="1"/>
  <c r="M11" i="11" s="1"/>
  <c r="K10" i="11"/>
  <c r="M10" i="11" s="1"/>
  <c r="J9" i="11"/>
  <c r="K9" i="11" s="1"/>
  <c r="M9" i="11" s="1"/>
  <c r="J8" i="11"/>
  <c r="K8" i="11" s="1"/>
  <c r="M8" i="11" s="1"/>
  <c r="J7" i="11"/>
  <c r="K7" i="11" s="1"/>
  <c r="M7" i="11" s="1"/>
  <c r="J6" i="11"/>
  <c r="K6" i="11" s="1"/>
  <c r="M6" i="11" s="1"/>
  <c r="M5" i="11"/>
  <c r="M4" i="11"/>
  <c r="M2" i="11"/>
  <c r="L4" i="4"/>
  <c r="O35" i="1"/>
  <c r="L176" i="1"/>
  <c r="M176" i="1" s="1"/>
  <c r="O176" i="1" s="1"/>
  <c r="L175" i="1"/>
  <c r="M175" i="1" s="1"/>
  <c r="O175" i="1" s="1"/>
  <c r="O174" i="1"/>
  <c r="L173" i="1"/>
  <c r="M173" i="1" s="1"/>
  <c r="O173" i="1" s="1"/>
  <c r="L172" i="1"/>
  <c r="M172" i="1" s="1"/>
  <c r="O172" i="1" s="1"/>
  <c r="O171" i="1"/>
  <c r="L170" i="1"/>
  <c r="M170" i="1" s="1"/>
  <c r="O170" i="1" s="1"/>
  <c r="L169" i="1"/>
  <c r="M169" i="1" s="1"/>
  <c r="O169" i="1" s="1"/>
  <c r="O168" i="1"/>
  <c r="L167" i="1"/>
  <c r="M167" i="1" s="1"/>
  <c r="O167" i="1" s="1"/>
  <c r="L166" i="1"/>
  <c r="M166" i="1" s="1"/>
  <c r="O166" i="1" s="1"/>
  <c r="O165" i="1"/>
  <c r="L164" i="1"/>
  <c r="M164" i="1" s="1"/>
  <c r="O164" i="1" s="1"/>
  <c r="L163" i="1"/>
  <c r="M163" i="1" s="1"/>
  <c r="O163" i="1" s="1"/>
  <c r="O162" i="1"/>
  <c r="L161" i="1"/>
  <c r="M161" i="1" s="1"/>
  <c r="O161" i="1" s="1"/>
  <c r="M160" i="1"/>
  <c r="O160" i="1" s="1"/>
  <c r="L160" i="1"/>
  <c r="O159" i="1"/>
  <c r="L158" i="1"/>
  <c r="M158" i="1" s="1"/>
  <c r="O158" i="1" s="1"/>
  <c r="L157" i="1"/>
  <c r="M157" i="1" s="1"/>
  <c r="O157" i="1" s="1"/>
  <c r="O156" i="1"/>
  <c r="L155" i="1"/>
  <c r="M155" i="1" s="1"/>
  <c r="O155" i="1" s="1"/>
  <c r="L154" i="1"/>
  <c r="M154" i="1" s="1"/>
  <c r="O154" i="1" s="1"/>
  <c r="O153" i="1"/>
  <c r="L152" i="1"/>
  <c r="M152" i="1" s="1"/>
  <c r="O152" i="1" s="1"/>
  <c r="L151" i="1"/>
  <c r="M151" i="1" s="1"/>
  <c r="O151" i="1" s="1"/>
  <c r="O150" i="1"/>
  <c r="N6" i="11" l="1"/>
  <c r="N2" i="11"/>
  <c r="N29" i="11"/>
  <c r="L40" i="1"/>
  <c r="M40" i="1" s="1"/>
  <c r="O40" i="1" s="1"/>
  <c r="L39" i="1"/>
  <c r="M39" i="1" s="1"/>
  <c r="O39" i="1" s="1"/>
  <c r="L38" i="1"/>
  <c r="M38" i="1" s="1"/>
  <c r="O38" i="1" s="1"/>
  <c r="L37" i="1"/>
  <c r="M37" i="1" s="1"/>
  <c r="O37" i="1" s="1"/>
  <c r="L34" i="1"/>
  <c r="M34" i="1" s="1"/>
  <c r="O34" i="1" s="1"/>
  <c r="O33" i="1"/>
  <c r="O15" i="1"/>
  <c r="L25" i="1"/>
  <c r="M25" i="1" s="1"/>
  <c r="O25" i="1" s="1"/>
  <c r="L24" i="1"/>
  <c r="M24" i="1" s="1"/>
  <c r="O24" i="1" s="1"/>
  <c r="L23" i="1"/>
  <c r="M23" i="1" s="1"/>
  <c r="O23" i="1" s="1"/>
  <c r="L22" i="1"/>
  <c r="M22" i="1" s="1"/>
  <c r="O22" i="1" s="1"/>
  <c r="L21" i="1"/>
  <c r="M21" i="1" s="1"/>
  <c r="O21" i="1" s="1"/>
  <c r="L20" i="1"/>
  <c r="M20" i="1" s="1"/>
  <c r="O20" i="1" s="1"/>
  <c r="L19" i="1"/>
  <c r="M19" i="1" s="1"/>
  <c r="O19" i="1" s="1"/>
  <c r="L18" i="1"/>
  <c r="M18" i="1" s="1"/>
  <c r="O18" i="1" s="1"/>
  <c r="L17" i="1"/>
  <c r="M17" i="1" s="1"/>
  <c r="O17" i="1" s="1"/>
  <c r="M16" i="1"/>
  <c r="O16" i="1" s="1"/>
  <c r="L32" i="1"/>
  <c r="M32" i="1" s="1"/>
  <c r="O32" i="1" s="1"/>
  <c r="L31" i="1"/>
  <c r="M31" i="1" s="1"/>
  <c r="O31" i="1" s="1"/>
  <c r="L30" i="1"/>
  <c r="M30" i="1" s="1"/>
  <c r="O30" i="1" s="1"/>
  <c r="L29" i="1"/>
  <c r="M29" i="1" s="1"/>
  <c r="O29" i="1" s="1"/>
  <c r="L28" i="1"/>
  <c r="M28" i="1" s="1"/>
  <c r="O28" i="1" s="1"/>
  <c r="L27" i="1"/>
  <c r="M27" i="1" s="1"/>
  <c r="O27" i="1" s="1"/>
  <c r="L26" i="1"/>
  <c r="M26" i="1" s="1"/>
  <c r="O26" i="1" s="1"/>
  <c r="O6" i="1"/>
  <c r="O4" i="1"/>
  <c r="O2" i="11" l="1"/>
  <c r="O191" i="1"/>
  <c r="O193" i="1"/>
  <c r="L190" i="1"/>
  <c r="M190" i="1" s="1"/>
  <c r="O190" i="1" s="1"/>
  <c r="O199" i="1"/>
  <c r="L198" i="1"/>
  <c r="M198" i="1" s="1"/>
  <c r="O198" i="1" s="1"/>
  <c r="L197" i="1"/>
  <c r="M197" i="1" s="1"/>
  <c r="O197" i="1" s="1"/>
  <c r="L196" i="1"/>
  <c r="M196" i="1" s="1"/>
  <c r="O196" i="1" s="1"/>
  <c r="L195" i="1"/>
  <c r="M195" i="1" s="1"/>
  <c r="O195" i="1" s="1"/>
  <c r="O188" i="1"/>
  <c r="O189" i="1"/>
  <c r="O187" i="1"/>
  <c r="N136" i="3"/>
  <c r="O186" i="1"/>
  <c r="O185" i="1"/>
  <c r="O184" i="1"/>
  <c r="O183" i="1"/>
  <c r="O182" i="1"/>
  <c r="L181" i="1"/>
  <c r="M181" i="1" s="1"/>
  <c r="O181" i="1" s="1"/>
  <c r="O180" i="1"/>
  <c r="L179" i="1"/>
  <c r="M179" i="1" s="1"/>
  <c r="O179" i="1" s="1"/>
  <c r="O177" i="1"/>
  <c r="L178" i="1"/>
  <c r="M178" i="1" s="1"/>
  <c r="O178" i="1" s="1"/>
  <c r="O50" i="1" l="1"/>
  <c r="O49" i="1"/>
  <c r="O210" i="1"/>
  <c r="O209" i="1"/>
  <c r="L149" i="1"/>
  <c r="M149" i="1" s="1"/>
  <c r="O149" i="1" s="1"/>
  <c r="O147" i="1"/>
  <c r="L148" i="1"/>
  <c r="M148" i="1" s="1"/>
  <c r="O148" i="1" s="1"/>
  <c r="O145" i="1"/>
  <c r="O144" i="1" l="1"/>
  <c r="O142" i="1"/>
  <c r="O140" i="1"/>
  <c r="O138" i="1"/>
  <c r="O8" i="1" l="1"/>
  <c r="O109" i="1"/>
  <c r="O103" i="1"/>
  <c r="L204" i="1"/>
  <c r="M204" i="1" s="1"/>
  <c r="O204" i="1" s="1"/>
  <c r="L203" i="1"/>
  <c r="M203" i="1" s="1"/>
  <c r="O203" i="1" s="1"/>
  <c r="L126" i="1"/>
  <c r="M126" i="1" s="1"/>
  <c r="O126" i="1" s="1"/>
  <c r="L125" i="1"/>
  <c r="M125" i="1" s="1"/>
  <c r="O125" i="1" s="1"/>
  <c r="L124" i="1"/>
  <c r="M124" i="1" s="1"/>
  <c r="O124" i="1" s="1"/>
  <c r="O120" i="1"/>
  <c r="L119" i="1"/>
  <c r="M119" i="1" s="1"/>
  <c r="O119" i="1" s="1"/>
  <c r="L118" i="1"/>
  <c r="M118" i="1" s="1"/>
  <c r="O118" i="1" s="1"/>
  <c r="O117" i="1"/>
  <c r="O137" i="1"/>
  <c r="O136" i="1"/>
  <c r="L131" i="1"/>
  <c r="M131" i="1" s="1"/>
  <c r="O131" i="1" s="1"/>
  <c r="L130" i="1"/>
  <c r="M130" i="1" s="1"/>
  <c r="O130" i="1" s="1"/>
  <c r="O102" i="1" l="1"/>
  <c r="O101" i="1"/>
  <c r="L77" i="1"/>
  <c r="M77" i="1" s="1"/>
  <c r="O77" i="1" s="1"/>
  <c r="L76" i="1"/>
  <c r="M76" i="1" s="1"/>
  <c r="O76" i="1" s="1"/>
  <c r="L75" i="1"/>
  <c r="M75" i="1" s="1"/>
  <c r="O75" i="1" s="1"/>
  <c r="L71" i="1"/>
  <c r="M71" i="1" s="1"/>
  <c r="O71" i="1" s="1"/>
  <c r="L70" i="1"/>
  <c r="M70" i="1" s="1"/>
  <c r="O70" i="1" s="1"/>
  <c r="L69" i="1"/>
  <c r="M69" i="1" s="1"/>
  <c r="O69" i="1" s="1"/>
  <c r="L68" i="1"/>
  <c r="M68" i="1" s="1"/>
  <c r="O68" i="1" s="1"/>
  <c r="L72" i="1"/>
  <c r="M72" i="1" s="1"/>
  <c r="O72" i="1" s="1"/>
  <c r="L95" i="1"/>
  <c r="M95" i="1" s="1"/>
  <c r="O95" i="1" s="1"/>
  <c r="O94" i="1"/>
  <c r="L85" i="1"/>
  <c r="M85" i="1" s="1"/>
  <c r="O85" i="1" s="1"/>
  <c r="O84" i="1" l="1"/>
  <c r="L93" i="1"/>
  <c r="M93" i="1" s="1"/>
  <c r="O93" i="1" s="1"/>
  <c r="L83" i="1"/>
  <c r="M83" i="1" s="1"/>
  <c r="O83" i="1" s="1"/>
  <c r="L92" i="1"/>
  <c r="M92" i="1" s="1"/>
  <c r="O92" i="1" s="1"/>
  <c r="L91" i="1"/>
  <c r="M91" i="1" s="1"/>
  <c r="O91" i="1" s="1"/>
  <c r="L82" i="1"/>
  <c r="M82" i="1" s="1"/>
  <c r="O82" i="1" s="1"/>
  <c r="L81" i="1"/>
  <c r="M81" i="1" s="1"/>
  <c r="O81" i="1" s="1"/>
  <c r="L98" i="1"/>
  <c r="M98" i="1" s="1"/>
  <c r="O98" i="1" s="1"/>
  <c r="L97" i="1"/>
  <c r="M97" i="1" s="1"/>
  <c r="O97" i="1" s="1"/>
  <c r="L88" i="1"/>
  <c r="M88" i="1" s="1"/>
  <c r="O88" i="1" s="1"/>
  <c r="L87" i="1"/>
  <c r="M87" i="1" s="1"/>
  <c r="O87" i="1" s="1"/>
  <c r="O74" i="1" l="1"/>
  <c r="O2" i="1"/>
  <c r="O12" i="1"/>
  <c r="O10" i="1"/>
  <c r="L9" i="1"/>
  <c r="M9" i="1" s="1"/>
  <c r="O9" i="1" s="1"/>
  <c r="O65" i="1" l="1"/>
  <c r="O64" i="1"/>
  <c r="O63" i="1"/>
  <c r="O62" i="1"/>
  <c r="L48" i="1"/>
  <c r="M48" i="1" s="1"/>
  <c r="O48" i="1" s="1"/>
  <c r="L47" i="1"/>
  <c r="M47" i="1" s="1"/>
  <c r="O47" i="1" s="1"/>
  <c r="L45" i="1"/>
  <c r="M45" i="1" s="1"/>
  <c r="O45" i="1" s="1"/>
  <c r="L46" i="1"/>
  <c r="M46" i="1" s="1"/>
  <c r="O46" i="1" s="1"/>
  <c r="L44" i="1"/>
  <c r="M44" i="1" s="1"/>
  <c r="O44" i="1" s="1"/>
  <c r="L41" i="1"/>
  <c r="L14" i="1"/>
  <c r="M14" i="1" s="1"/>
  <c r="O14" i="1" s="1"/>
  <c r="L57" i="1"/>
  <c r="M57" i="1" s="1"/>
  <c r="O57" i="1" s="1"/>
  <c r="L56" i="1"/>
  <c r="M56" i="1" s="1"/>
  <c r="O56" i="1" s="1"/>
  <c r="M13" i="1"/>
  <c r="O13" i="1" s="1"/>
  <c r="I106" i="4"/>
  <c r="J106" i="4" s="1"/>
  <c r="L106" i="4" s="1"/>
  <c r="I105" i="4"/>
  <c r="J105" i="4" s="1"/>
  <c r="L105" i="4" s="1"/>
  <c r="N109" i="8" l="1"/>
  <c r="K108" i="8"/>
  <c r="L108" i="8" s="1"/>
  <c r="N108" i="8" s="1"/>
  <c r="K115" i="8"/>
  <c r="L115" i="8" s="1"/>
  <c r="N115" i="8" s="1"/>
  <c r="K112" i="8"/>
  <c r="L112" i="8" s="1"/>
  <c r="N112" i="8" s="1"/>
  <c r="K111" i="8"/>
  <c r="L111" i="8" s="1"/>
  <c r="N111" i="8" s="1"/>
  <c r="N110" i="8"/>
  <c r="L107" i="8"/>
  <c r="N107" i="8" s="1"/>
  <c r="K106" i="8"/>
  <c r="L106" i="8" s="1"/>
  <c r="N106" i="8" s="1"/>
  <c r="K105" i="8"/>
  <c r="L105" i="8" s="1"/>
  <c r="N105" i="8" s="1"/>
  <c r="K104" i="8"/>
  <c r="L104" i="8" s="1"/>
  <c r="N104" i="8" s="1"/>
  <c r="K103" i="8"/>
  <c r="L103" i="8" s="1"/>
  <c r="N103" i="8" s="1"/>
  <c r="N102" i="8"/>
  <c r="N101" i="8"/>
  <c r="K100" i="8"/>
  <c r="L100" i="8" s="1"/>
  <c r="N100" i="8" s="1"/>
  <c r="K98" i="8"/>
  <c r="L98" i="8" s="1"/>
  <c r="N98" i="8" s="1"/>
  <c r="K95" i="8"/>
  <c r="L95" i="8" s="1"/>
  <c r="N95" i="8" s="1"/>
  <c r="K99" i="8"/>
  <c r="L99" i="8" s="1"/>
  <c r="N99" i="8" s="1"/>
  <c r="K96" i="8"/>
  <c r="L96" i="8" s="1"/>
  <c r="N96" i="8" s="1"/>
  <c r="K12" i="8"/>
  <c r="L12" i="8" s="1"/>
  <c r="N12" i="8" s="1"/>
  <c r="K11" i="8"/>
  <c r="L11" i="8" s="1"/>
  <c r="N11" i="8" s="1"/>
  <c r="N84" i="8"/>
  <c r="N83" i="8"/>
  <c r="N82" i="8"/>
  <c r="K81" i="8"/>
  <c r="L81" i="8" s="1"/>
  <c r="N81" i="8" s="1"/>
  <c r="K80" i="8"/>
  <c r="L80" i="8" s="1"/>
  <c r="N80" i="8" s="1"/>
  <c r="N77" i="8"/>
  <c r="K4" i="8"/>
  <c r="L4" i="8" s="1"/>
  <c r="N4" i="8" s="1"/>
  <c r="K3" i="8"/>
  <c r="L3" i="8" s="1"/>
  <c r="N3" i="8" s="1"/>
  <c r="K75" i="8"/>
  <c r="L75" i="8" s="1"/>
  <c r="N75" i="8" s="1"/>
  <c r="K73" i="8"/>
  <c r="L73" i="8" s="1"/>
  <c r="N73" i="8" s="1"/>
  <c r="K72" i="8"/>
  <c r="L72" i="8" s="1"/>
  <c r="N72" i="8" s="1"/>
  <c r="K71" i="8"/>
  <c r="L71" i="8" s="1"/>
  <c r="N71" i="8" s="1"/>
  <c r="K70" i="8"/>
  <c r="L70" i="8" s="1"/>
  <c r="N70" i="8" s="1"/>
  <c r="L74" i="8"/>
  <c r="N74" i="8" s="1"/>
  <c r="K69" i="8"/>
  <c r="L69" i="8" s="1"/>
  <c r="N69" i="8" s="1"/>
  <c r="K68" i="8"/>
  <c r="L68" i="8" s="1"/>
  <c r="N68" i="8" s="1"/>
  <c r="K67" i="8"/>
  <c r="L67" i="8" s="1"/>
  <c r="N67" i="8" s="1"/>
  <c r="K66" i="8"/>
  <c r="L66" i="8" s="1"/>
  <c r="N66" i="8" s="1"/>
  <c r="N65" i="8"/>
  <c r="N64" i="8"/>
  <c r="N63" i="8"/>
  <c r="K62" i="8"/>
  <c r="L62" i="8" s="1"/>
  <c r="N62" i="8" s="1"/>
  <c r="K61" i="8"/>
  <c r="L61" i="8" s="1"/>
  <c r="N61" i="8" s="1"/>
  <c r="K76" i="8"/>
  <c r="L76" i="8" s="1"/>
  <c r="N76" i="8" s="1"/>
  <c r="N78" i="8"/>
  <c r="K47" i="8"/>
  <c r="L47" i="8" s="1"/>
  <c r="N47" i="8" s="1"/>
  <c r="K46" i="8"/>
  <c r="L46" i="8" s="1"/>
  <c r="N46" i="8" s="1"/>
  <c r="K45" i="8"/>
  <c r="L45" i="8" s="1"/>
  <c r="N45" i="8" s="1"/>
  <c r="K44" i="8"/>
  <c r="L44" i="8" s="1"/>
  <c r="N44" i="8" s="1"/>
  <c r="K43" i="8"/>
  <c r="L43" i="8" s="1"/>
  <c r="N43" i="8" s="1"/>
  <c r="K42" i="8"/>
  <c r="L42" i="8" s="1"/>
  <c r="N42" i="8" s="1"/>
  <c r="K41" i="8"/>
  <c r="L41" i="8" s="1"/>
  <c r="N41" i="8" s="1"/>
  <c r="K40" i="8"/>
  <c r="L40" i="8" s="1"/>
  <c r="N40" i="8" s="1"/>
  <c r="L104" i="4" l="1"/>
  <c r="K57" i="8" l="1"/>
  <c r="L57" i="8" s="1"/>
  <c r="N57" i="8" s="1"/>
  <c r="K56" i="8"/>
  <c r="L56" i="8" s="1"/>
  <c r="N56" i="8" s="1"/>
  <c r="K55" i="8"/>
  <c r="L55" i="8" s="1"/>
  <c r="N55" i="8" s="1"/>
  <c r="K54" i="8"/>
  <c r="L54" i="8" s="1"/>
  <c r="N54" i="8" s="1"/>
  <c r="N53" i="8"/>
  <c r="N52" i="8"/>
  <c r="N51" i="8"/>
  <c r="K50" i="8"/>
  <c r="L50" i="8" s="1"/>
  <c r="N50" i="8" s="1"/>
  <c r="K49" i="8"/>
  <c r="L49" i="8" s="1"/>
  <c r="N49" i="8" s="1"/>
  <c r="N58" i="8"/>
  <c r="K37" i="8"/>
  <c r="L37" i="8" s="1"/>
  <c r="N37" i="8" s="1"/>
  <c r="K35" i="8"/>
  <c r="L35" i="8" s="1"/>
  <c r="N35" i="8" s="1"/>
  <c r="N22" i="8"/>
  <c r="N20" i="8"/>
  <c r="N17" i="8"/>
  <c r="K16" i="8"/>
  <c r="L16" i="8" s="1"/>
  <c r="N16" i="8" s="1"/>
  <c r="K15" i="8"/>
  <c r="L15" i="8" s="1"/>
  <c r="N15" i="8" s="1"/>
  <c r="K14" i="8"/>
  <c r="L14" i="8" s="1"/>
  <c r="N14" i="8" s="1"/>
  <c r="K13" i="8"/>
  <c r="L13" i="8" s="1"/>
  <c r="N13" i="8" s="1"/>
  <c r="K10" i="8"/>
  <c r="L10" i="8" s="1"/>
  <c r="N10" i="8" s="1"/>
  <c r="K9" i="8"/>
  <c r="L9" i="8" s="1"/>
  <c r="N9" i="8" s="1"/>
  <c r="K8" i="8"/>
  <c r="L8" i="8" s="1"/>
  <c r="N8" i="8" s="1"/>
  <c r="K6" i="8"/>
  <c r="L6" i="8" s="1"/>
  <c r="N6" i="8" s="1"/>
  <c r="K7" i="8"/>
  <c r="L7" i="8" s="1"/>
  <c r="N7" i="8" s="1"/>
  <c r="K5" i="8"/>
  <c r="L5" i="8" s="1"/>
  <c r="N5" i="8" s="1"/>
  <c r="L2" i="8"/>
  <c r="N2" i="8" s="1"/>
  <c r="O2" i="8" s="1"/>
  <c r="K142" i="3" l="1"/>
  <c r="L142" i="3" s="1"/>
  <c r="N142" i="3" s="1"/>
  <c r="K141" i="3"/>
  <c r="L141" i="3" s="1"/>
  <c r="N141" i="3" s="1"/>
  <c r="K140" i="3"/>
  <c r="L140" i="3" s="1"/>
  <c r="N140" i="3" s="1"/>
  <c r="K139" i="3"/>
  <c r="L139" i="3" s="1"/>
  <c r="N139" i="3" s="1"/>
  <c r="K133" i="3"/>
  <c r="L133" i="3" s="1"/>
  <c r="N133" i="3" s="1"/>
  <c r="K129" i="3"/>
  <c r="L129" i="3" s="1"/>
  <c r="N129" i="3" s="1"/>
  <c r="K125" i="3"/>
  <c r="L125" i="3" s="1"/>
  <c r="N125" i="3" s="1"/>
  <c r="K121" i="3"/>
  <c r="L121" i="3" s="1"/>
  <c r="N121" i="3" s="1"/>
  <c r="K135" i="3"/>
  <c r="L135" i="3" s="1"/>
  <c r="N135" i="3" s="1"/>
  <c r="K134" i="3"/>
  <c r="L134" i="3" s="1"/>
  <c r="N134" i="3" s="1"/>
  <c r="K131" i="3"/>
  <c r="L131" i="3" s="1"/>
  <c r="N131" i="3" s="1"/>
  <c r="K130" i="3"/>
  <c r="L130" i="3" s="1"/>
  <c r="N130" i="3" s="1"/>
  <c r="K127" i="3"/>
  <c r="L127" i="3" s="1"/>
  <c r="N127" i="3" s="1"/>
  <c r="K126" i="3"/>
  <c r="L126" i="3" s="1"/>
  <c r="N126" i="3" s="1"/>
  <c r="K123" i="3"/>
  <c r="L123" i="3" s="1"/>
  <c r="N123" i="3" s="1"/>
  <c r="K122" i="3"/>
  <c r="L122" i="3" s="1"/>
  <c r="N122" i="3" s="1"/>
  <c r="K132" i="3"/>
  <c r="L132" i="3" s="1"/>
  <c r="N132" i="3" s="1"/>
  <c r="N110" i="3"/>
  <c r="N117" i="3"/>
  <c r="N115" i="3"/>
  <c r="K113" i="3" l="1"/>
  <c r="L113" i="3" s="1"/>
  <c r="N113" i="3" s="1"/>
  <c r="K112" i="3"/>
  <c r="L112" i="3" s="1"/>
  <c r="N112" i="3" s="1"/>
  <c r="N111" i="3"/>
  <c r="K109" i="3" l="1"/>
  <c r="L109" i="3" s="1"/>
  <c r="N109" i="3" s="1"/>
  <c r="K108" i="3"/>
  <c r="L108" i="3" s="1"/>
  <c r="N108" i="3" s="1"/>
  <c r="N107" i="3"/>
  <c r="K106" i="3"/>
  <c r="L106" i="3" s="1"/>
  <c r="N106" i="3" s="1"/>
  <c r="N86" i="3"/>
  <c r="N76" i="3" l="1"/>
  <c r="K69" i="3"/>
  <c r="L69" i="3" s="1"/>
  <c r="N69" i="3" s="1"/>
  <c r="K48" i="3"/>
  <c r="L48" i="3" s="1"/>
  <c r="N48" i="3" s="1"/>
  <c r="K47" i="3"/>
  <c r="L47" i="3" s="1"/>
  <c r="N47" i="3" s="1"/>
  <c r="K49" i="3"/>
  <c r="L49" i="3" s="1"/>
  <c r="N49" i="3" s="1"/>
  <c r="K46" i="3"/>
  <c r="L46" i="3" s="1"/>
  <c r="N46" i="3" s="1"/>
  <c r="N75" i="3"/>
  <c r="N74" i="3"/>
  <c r="L51" i="3"/>
  <c r="N51" i="3" s="1"/>
  <c r="K71" i="3"/>
  <c r="L71" i="3" s="1"/>
  <c r="N71" i="3" s="1"/>
  <c r="N73" i="3"/>
  <c r="K70" i="3"/>
  <c r="L70" i="3" s="1"/>
  <c r="N70" i="3" s="1"/>
  <c r="K65" i="3"/>
  <c r="L65" i="3" s="1"/>
  <c r="N65" i="3" s="1"/>
  <c r="K64" i="3"/>
  <c r="L64" i="3" s="1"/>
  <c r="N64" i="3" s="1"/>
  <c r="K62" i="3"/>
  <c r="L62" i="3" s="1"/>
  <c r="N62" i="3" s="1"/>
  <c r="K59" i="3"/>
  <c r="L59" i="3" s="1"/>
  <c r="N59" i="3" s="1"/>
  <c r="K61" i="3"/>
  <c r="L61" i="3" s="1"/>
  <c r="N61" i="3" s="1"/>
  <c r="K35" i="3"/>
  <c r="L35" i="3" s="1"/>
  <c r="N35" i="3" s="1"/>
  <c r="K34" i="3"/>
  <c r="L34" i="3" s="1"/>
  <c r="N34" i="3" s="1"/>
  <c r="I99" i="4" l="1"/>
  <c r="J99" i="4" s="1"/>
  <c r="L99" i="4" s="1"/>
  <c r="I98" i="4"/>
  <c r="J98" i="4" s="1"/>
  <c r="L98" i="4" s="1"/>
  <c r="I97" i="4"/>
  <c r="J97" i="4" s="1"/>
  <c r="L97" i="4" s="1"/>
  <c r="I96" i="4"/>
  <c r="J96" i="4" s="1"/>
  <c r="L96" i="4" s="1"/>
  <c r="I95" i="4"/>
  <c r="J95" i="4" s="1"/>
  <c r="L95" i="4" s="1"/>
  <c r="I94" i="4"/>
  <c r="J94" i="4" s="1"/>
  <c r="L94" i="4" s="1"/>
  <c r="I93" i="4"/>
  <c r="J93" i="4" s="1"/>
  <c r="L93" i="4" s="1"/>
  <c r="I88" i="4"/>
  <c r="J88" i="4" s="1"/>
  <c r="L88" i="4" s="1"/>
  <c r="I87" i="4"/>
  <c r="J87" i="4" s="1"/>
  <c r="L87" i="4" s="1"/>
  <c r="I86" i="4"/>
  <c r="J86" i="4" s="1"/>
  <c r="L86" i="4" s="1"/>
  <c r="I100" i="4"/>
  <c r="J100" i="4" s="1"/>
  <c r="L100" i="4" s="1"/>
  <c r="M100" i="4" s="1"/>
  <c r="I69" i="4"/>
  <c r="J69" i="4" s="1"/>
  <c r="L69" i="4" s="1"/>
  <c r="L62" i="4"/>
  <c r="I68" i="4"/>
  <c r="J68" i="4" s="1"/>
  <c r="L68" i="4" s="1"/>
  <c r="I67" i="4"/>
  <c r="J67" i="4" s="1"/>
  <c r="L67" i="4" s="1"/>
  <c r="I66" i="4"/>
  <c r="J66" i="4" s="1"/>
  <c r="L66" i="4" s="1"/>
  <c r="I65" i="4"/>
  <c r="J65" i="4" s="1"/>
  <c r="L65" i="4" s="1"/>
  <c r="I64" i="4"/>
  <c r="J64" i="4" s="1"/>
  <c r="L64" i="4" s="1"/>
  <c r="I63" i="4"/>
  <c r="J63" i="4" s="1"/>
  <c r="L63" i="4" s="1"/>
  <c r="I61" i="4"/>
  <c r="J61" i="4" s="1"/>
  <c r="L61" i="4" s="1"/>
  <c r="I60" i="4"/>
  <c r="J60" i="4" s="1"/>
  <c r="L60" i="4" s="1"/>
  <c r="I59" i="4"/>
  <c r="J59" i="4" s="1"/>
  <c r="L59" i="4" s="1"/>
  <c r="I58" i="4"/>
  <c r="J58" i="4" s="1"/>
  <c r="L58" i="4" s="1"/>
  <c r="I57" i="4"/>
  <c r="J57" i="4" s="1"/>
  <c r="L57" i="4" s="1"/>
  <c r="I56" i="4"/>
  <c r="J56" i="4" s="1"/>
  <c r="L56" i="4" s="1"/>
  <c r="I55" i="4"/>
  <c r="J55" i="4" s="1"/>
  <c r="L55" i="4" s="1"/>
  <c r="I54" i="4"/>
  <c r="J54" i="4" s="1"/>
  <c r="L54" i="4" s="1"/>
  <c r="I53" i="4"/>
  <c r="J53" i="4" s="1"/>
  <c r="L53" i="4" s="1"/>
  <c r="I52" i="4"/>
  <c r="J52" i="4" s="1"/>
  <c r="L52" i="4" s="1"/>
  <c r="I51" i="4"/>
  <c r="J51" i="4" s="1"/>
  <c r="L51" i="4" s="1"/>
  <c r="I50" i="4"/>
  <c r="J50" i="4" s="1"/>
  <c r="L50" i="4" s="1"/>
  <c r="I49" i="4"/>
  <c r="J49" i="4" s="1"/>
  <c r="L49" i="4" s="1"/>
  <c r="I48" i="4"/>
  <c r="J48" i="4" s="1"/>
  <c r="L48" i="4" s="1"/>
  <c r="I47" i="4"/>
  <c r="J47" i="4" s="1"/>
  <c r="L47" i="4" s="1"/>
  <c r="I46" i="4"/>
  <c r="J46" i="4" s="1"/>
  <c r="L46" i="4" s="1"/>
  <c r="I45" i="4"/>
  <c r="J45" i="4" s="1"/>
  <c r="L45" i="4" s="1"/>
  <c r="I44" i="4"/>
  <c r="J44" i="4" s="1"/>
  <c r="L44" i="4" s="1"/>
  <c r="I43" i="4"/>
  <c r="J43" i="4" s="1"/>
  <c r="L43" i="4" s="1"/>
  <c r="I42" i="4"/>
  <c r="J42" i="4" s="1"/>
  <c r="L42" i="4" s="1"/>
  <c r="I41" i="4"/>
  <c r="J41" i="4" s="1"/>
  <c r="L41" i="4" s="1"/>
  <c r="L103" i="4"/>
  <c r="L102" i="4"/>
  <c r="L28" i="4"/>
  <c r="I27" i="4"/>
  <c r="J27" i="4" s="1"/>
  <c r="L27" i="4" s="1"/>
  <c r="I26" i="4"/>
  <c r="J26" i="4" s="1"/>
  <c r="L26" i="4" s="1"/>
  <c r="I25" i="4"/>
  <c r="J25" i="4" s="1"/>
  <c r="L25" i="4" s="1"/>
  <c r="I24" i="4"/>
  <c r="J24" i="4" s="1"/>
  <c r="L24" i="4" s="1"/>
  <c r="I23" i="4"/>
  <c r="J23" i="4" s="1"/>
  <c r="L23" i="4" s="1"/>
  <c r="I22" i="4"/>
  <c r="J22" i="4" s="1"/>
  <c r="L22" i="4" s="1"/>
  <c r="I21" i="4"/>
  <c r="J21" i="4" s="1"/>
  <c r="L21" i="4" s="1"/>
  <c r="I20" i="4"/>
  <c r="J20" i="4" s="1"/>
  <c r="L20" i="4" s="1"/>
  <c r="I19" i="4"/>
  <c r="J19" i="4" s="1"/>
  <c r="L19" i="4" s="1"/>
  <c r="I18" i="4"/>
  <c r="J18" i="4" s="1"/>
  <c r="L18" i="4" s="1"/>
  <c r="I17" i="4"/>
  <c r="J17" i="4" s="1"/>
  <c r="L17" i="4" s="1"/>
  <c r="I16" i="4"/>
  <c r="J16" i="4" s="1"/>
  <c r="L16" i="4" s="1"/>
  <c r="I15" i="4"/>
  <c r="J15" i="4" s="1"/>
  <c r="L15" i="4" s="1"/>
  <c r="I14" i="4"/>
  <c r="J14" i="4" s="1"/>
  <c r="L14" i="4" s="1"/>
  <c r="I13" i="4"/>
  <c r="J13" i="4" s="1"/>
  <c r="L13" i="4" s="1"/>
  <c r="I9" i="4"/>
  <c r="J9" i="4" s="1"/>
  <c r="L9" i="4" s="1"/>
  <c r="I11" i="4"/>
  <c r="J11" i="4" s="1"/>
  <c r="L11" i="4" s="1"/>
  <c r="I12" i="4"/>
  <c r="J12" i="4" s="1"/>
  <c r="L12" i="4" s="1"/>
  <c r="I8" i="4"/>
  <c r="J8" i="4" s="1"/>
  <c r="L8" i="4" s="1"/>
  <c r="I10" i="4"/>
  <c r="J10" i="4" s="1"/>
  <c r="L10" i="4" s="1"/>
  <c r="M13" i="4" l="1"/>
  <c r="M27" i="4"/>
  <c r="M41" i="4"/>
  <c r="M55" i="4"/>
  <c r="M20" i="4"/>
  <c r="M48" i="4"/>
  <c r="M63" i="4"/>
  <c r="K89" i="3"/>
  <c r="L89" i="3" s="1"/>
  <c r="N89" i="3" s="1"/>
  <c r="K88" i="3"/>
  <c r="L88" i="3" s="1"/>
  <c r="N88" i="3" s="1"/>
  <c r="K92" i="3"/>
  <c r="L92" i="3" s="1"/>
  <c r="N92" i="3" s="1"/>
  <c r="K91" i="3"/>
  <c r="L91" i="3" s="1"/>
  <c r="N91" i="3" s="1"/>
  <c r="K95" i="3"/>
  <c r="L95" i="3" s="1"/>
  <c r="N95" i="3" s="1"/>
  <c r="K94" i="3"/>
  <c r="L94" i="3" s="1"/>
  <c r="N94" i="3" s="1"/>
  <c r="K93" i="3"/>
  <c r="L93" i="3" s="1"/>
  <c r="N93" i="3" s="1"/>
  <c r="K98" i="3"/>
  <c r="L98" i="3" s="1"/>
  <c r="N98" i="3" s="1"/>
  <c r="K97" i="3"/>
  <c r="L97" i="3" s="1"/>
  <c r="N97" i="3" s="1"/>
  <c r="K101" i="3"/>
  <c r="L101" i="3" s="1"/>
  <c r="N101" i="3" s="1"/>
  <c r="K100" i="3"/>
  <c r="L100" i="3" s="1"/>
  <c r="N100" i="3" s="1"/>
  <c r="K26" i="3"/>
  <c r="L26" i="3" s="1"/>
  <c r="N26" i="3" s="1"/>
  <c r="K25" i="3"/>
  <c r="L25" i="3" s="1"/>
  <c r="N25" i="3" s="1"/>
  <c r="E8" i="10" l="1"/>
  <c r="K93" i="8" l="1"/>
  <c r="L93" i="8" s="1"/>
  <c r="N93" i="8" s="1"/>
  <c r="K92" i="8"/>
  <c r="L92" i="8" s="1"/>
  <c r="N92" i="8" s="1"/>
  <c r="K89" i="8"/>
  <c r="L89" i="8" s="1"/>
  <c r="N89" i="8" s="1"/>
  <c r="K88" i="8"/>
  <c r="L88" i="8" s="1"/>
  <c r="N88" i="8" s="1"/>
  <c r="N21" i="8" l="1"/>
  <c r="K19" i="8"/>
  <c r="L19" i="8" s="1"/>
  <c r="N19" i="8" s="1"/>
  <c r="K97" i="8"/>
  <c r="L97" i="8" s="1"/>
  <c r="N97" i="8" s="1"/>
  <c r="K94" i="8"/>
  <c r="L94" i="8" s="1"/>
  <c r="N94" i="8" s="1"/>
  <c r="K33" i="8"/>
  <c r="L33" i="8" s="1"/>
  <c r="N33" i="8" s="1"/>
  <c r="K32" i="8"/>
  <c r="L32" i="8" s="1"/>
  <c r="N32" i="8" s="1"/>
  <c r="K29" i="8"/>
  <c r="L29" i="8" s="1"/>
  <c r="N29" i="8" s="1"/>
  <c r="K28" i="8"/>
  <c r="L28" i="8" s="1"/>
  <c r="N28" i="8" s="1"/>
  <c r="K36" i="8" l="1"/>
  <c r="L36" i="8" s="1"/>
  <c r="N36" i="8" s="1"/>
  <c r="K34" i="8"/>
  <c r="L34" i="8" s="1"/>
  <c r="N34" i="8" s="1"/>
  <c r="K31" i="8"/>
  <c r="L31" i="8" s="1"/>
  <c r="N31" i="8" s="1"/>
  <c r="K30" i="8"/>
  <c r="L30" i="8" s="1"/>
  <c r="N30" i="8" s="1"/>
  <c r="K27" i="8"/>
  <c r="L27" i="8" s="1"/>
  <c r="N27" i="8" s="1"/>
  <c r="K26" i="8"/>
  <c r="L26" i="8" s="1"/>
  <c r="N26" i="8" s="1"/>
  <c r="K25" i="8"/>
  <c r="L25" i="8" s="1"/>
  <c r="N25" i="8" s="1"/>
  <c r="K91" i="8" l="1"/>
  <c r="L91" i="8" s="1"/>
  <c r="N91" i="8" s="1"/>
  <c r="K90" i="8"/>
  <c r="L90" i="8" s="1"/>
  <c r="N90" i="8" s="1"/>
  <c r="K87" i="8"/>
  <c r="L87" i="8" s="1"/>
  <c r="N87" i="8" s="1"/>
  <c r="K86" i="8"/>
  <c r="L86" i="8" s="1"/>
  <c r="N86" i="8" s="1"/>
  <c r="K85" i="8"/>
  <c r="L85" i="8" s="1"/>
  <c r="N85" i="8" s="1"/>
  <c r="O40" i="8" s="1"/>
  <c r="L2" i="4" l="1"/>
  <c r="M2" i="4" s="1"/>
  <c r="I7" i="4" l="1"/>
  <c r="J7" i="4" s="1"/>
  <c r="L7" i="4" s="1"/>
  <c r="I6" i="4"/>
  <c r="J6" i="4" s="1"/>
  <c r="L6" i="4" s="1"/>
  <c r="M6" i="4" l="1"/>
  <c r="I92" i="4"/>
  <c r="J92" i="4" s="1"/>
  <c r="L92" i="4" s="1"/>
  <c r="I89" i="4"/>
  <c r="J89" i="4" s="1"/>
  <c r="L89" i="4" s="1"/>
  <c r="I91" i="4" l="1"/>
  <c r="J91" i="4" s="1"/>
  <c r="L91" i="4" s="1"/>
  <c r="I90" i="4"/>
  <c r="J90" i="4" s="1"/>
  <c r="L90" i="4" s="1"/>
  <c r="I108" i="4"/>
  <c r="J108" i="4" s="1"/>
  <c r="L108" i="4" s="1"/>
  <c r="I107" i="4"/>
  <c r="J107" i="4" s="1"/>
  <c r="L107" i="4" s="1"/>
  <c r="M102" i="4" l="1"/>
  <c r="K128" i="3"/>
  <c r="L128" i="3" s="1"/>
  <c r="N128" i="3" s="1"/>
  <c r="K124" i="3"/>
  <c r="L124" i="3" s="1"/>
  <c r="N124" i="3" s="1"/>
  <c r="K99" i="3" l="1"/>
  <c r="L99" i="3" s="1"/>
  <c r="N99" i="3" s="1"/>
  <c r="K96" i="3"/>
  <c r="L96" i="3" s="1"/>
  <c r="N96" i="3" s="1"/>
  <c r="K90" i="3"/>
  <c r="L90" i="3" s="1"/>
  <c r="N90" i="3" s="1"/>
  <c r="K84" i="3"/>
  <c r="L84" i="3" s="1"/>
  <c r="N84" i="3" s="1"/>
  <c r="K83" i="3"/>
  <c r="L83" i="3" s="1"/>
  <c r="N83" i="3" s="1"/>
  <c r="K82" i="3"/>
  <c r="L82" i="3" s="1"/>
  <c r="N82" i="3" s="1"/>
  <c r="K81" i="3"/>
  <c r="L81" i="3" s="1"/>
  <c r="N81" i="3" s="1"/>
  <c r="K67" i="3"/>
  <c r="L67" i="3" s="1"/>
  <c r="N67" i="3" s="1"/>
  <c r="K66" i="3"/>
  <c r="L66" i="3" s="1"/>
  <c r="N66" i="3" s="1"/>
  <c r="K24" i="3" l="1"/>
  <c r="L24" i="3" s="1"/>
  <c r="N24" i="3" s="1"/>
  <c r="K23" i="3"/>
  <c r="L23" i="3" s="1"/>
  <c r="N23" i="3" s="1"/>
  <c r="K22" i="3"/>
  <c r="L22" i="3" s="1"/>
  <c r="N22" i="3" s="1"/>
  <c r="K21" i="3" l="1"/>
  <c r="L21" i="3" s="1"/>
  <c r="N21" i="3" s="1"/>
  <c r="K20" i="3"/>
  <c r="L20" i="3" s="1"/>
  <c r="N20" i="3" s="1"/>
  <c r="K19" i="3"/>
  <c r="L19" i="3" s="1"/>
  <c r="N19" i="3" s="1"/>
  <c r="K18" i="3"/>
  <c r="L18" i="3" s="1"/>
  <c r="N18" i="3" s="1"/>
  <c r="K45" i="3" l="1"/>
  <c r="L45" i="3" s="1"/>
  <c r="N45" i="3" s="1"/>
  <c r="K44" i="3"/>
  <c r="L44" i="3" s="1"/>
  <c r="N44" i="3" s="1"/>
  <c r="K43" i="3"/>
  <c r="L43" i="3" s="1"/>
  <c r="N43" i="3" s="1"/>
  <c r="K33" i="3" l="1"/>
  <c r="L33" i="3" s="1"/>
  <c r="N33" i="3" s="1"/>
  <c r="K32" i="3"/>
  <c r="L32" i="3" s="1"/>
  <c r="N32" i="3" s="1"/>
  <c r="K31" i="3"/>
  <c r="L31" i="3" s="1"/>
  <c r="N31" i="3" s="1"/>
  <c r="K37" i="3"/>
  <c r="L37" i="3" s="1"/>
  <c r="N37" i="3" s="1"/>
  <c r="K36" i="3"/>
  <c r="L36" i="3" s="1"/>
  <c r="N36" i="3" s="1"/>
  <c r="K38" i="3"/>
  <c r="L38" i="3" s="1"/>
  <c r="N38" i="3" s="1"/>
  <c r="K39" i="3"/>
  <c r="L39" i="3" s="1"/>
  <c r="N39" i="3" s="1"/>
  <c r="K40" i="3"/>
  <c r="L40" i="3" s="1"/>
  <c r="N40" i="3" s="1"/>
  <c r="K41" i="3"/>
  <c r="L41" i="3" s="1"/>
  <c r="N41" i="3" s="1"/>
  <c r="K42" i="3"/>
  <c r="L42" i="3" s="1"/>
  <c r="N42" i="3" s="1"/>
  <c r="K30" i="3"/>
  <c r="L30" i="3" s="1"/>
  <c r="N30" i="3" s="1"/>
  <c r="K29" i="3"/>
  <c r="L29" i="3" s="1"/>
  <c r="N29" i="3" s="1"/>
  <c r="K28" i="3"/>
  <c r="L28" i="3" s="1"/>
  <c r="N28" i="3" s="1"/>
  <c r="K27" i="3"/>
  <c r="L27" i="3" s="1"/>
  <c r="N27" i="3" s="1"/>
  <c r="K17" i="3" l="1"/>
  <c r="L17" i="3" s="1"/>
  <c r="N17" i="3" s="1"/>
  <c r="K16" i="3"/>
  <c r="L16" i="3" s="1"/>
  <c r="N16" i="3" s="1"/>
  <c r="N24" i="8"/>
  <c r="N23" i="8"/>
  <c r="K18" i="8"/>
  <c r="L18" i="8" s="1"/>
  <c r="N18" i="8" s="1"/>
  <c r="O18" i="8" l="1"/>
  <c r="P2" i="8" s="1"/>
  <c r="I85" i="4"/>
  <c r="J85" i="4" s="1"/>
  <c r="L85" i="4" s="1"/>
  <c r="M85" i="4" s="1"/>
  <c r="N2" i="4" s="1"/>
  <c r="K138" i="3" l="1"/>
  <c r="L138" i="3" s="1"/>
  <c r="N138" i="3" s="1"/>
  <c r="K137" i="3"/>
  <c r="L137" i="3" s="1"/>
  <c r="N137" i="3" s="1"/>
  <c r="O136" i="3" s="1"/>
  <c r="K104" i="3"/>
  <c r="L104" i="3" s="1"/>
  <c r="N104" i="3" s="1"/>
  <c r="K103" i="3"/>
  <c r="L103" i="3" s="1"/>
  <c r="N103" i="3" s="1"/>
  <c r="K102" i="3"/>
  <c r="L102" i="3" s="1"/>
  <c r="N102" i="3" s="1"/>
  <c r="K85" i="3"/>
  <c r="L85" i="3" s="1"/>
  <c r="N85" i="3" s="1"/>
  <c r="K77" i="3"/>
  <c r="L77" i="3" s="1"/>
  <c r="N77" i="3" s="1"/>
  <c r="K72" i="3"/>
  <c r="L72" i="3" s="1"/>
  <c r="N72" i="3" s="1"/>
  <c r="K60" i="3"/>
  <c r="L60" i="3" s="1"/>
  <c r="N60" i="3" s="1"/>
  <c r="K58" i="3"/>
  <c r="L58" i="3" s="1"/>
  <c r="N58" i="3" s="1"/>
  <c r="K57" i="3"/>
  <c r="L57" i="3" s="1"/>
  <c r="N57" i="3" s="1"/>
  <c r="K56" i="3"/>
  <c r="L56" i="3" s="1"/>
  <c r="N56" i="3" s="1"/>
  <c r="K55" i="3"/>
  <c r="L55" i="3" s="1"/>
  <c r="N55" i="3" s="1"/>
  <c r="K54" i="3"/>
  <c r="L54" i="3" s="1"/>
  <c r="N54" i="3" s="1"/>
  <c r="K53" i="3"/>
  <c r="L53" i="3" s="1"/>
  <c r="N53" i="3" s="1"/>
  <c r="K52" i="3"/>
  <c r="L52" i="3" s="1"/>
  <c r="N52" i="3" s="1"/>
  <c r="L50" i="3"/>
  <c r="N50" i="3" s="1"/>
  <c r="K105" i="3"/>
  <c r="L105" i="3" s="1"/>
  <c r="N105" i="3" s="1"/>
  <c r="N114" i="3"/>
  <c r="N116" i="3"/>
  <c r="N118" i="3"/>
  <c r="K119" i="3"/>
  <c r="L119" i="3" s="1"/>
  <c r="N119" i="3" s="1"/>
  <c r="O119" i="3" s="1"/>
  <c r="K120" i="3"/>
  <c r="L120" i="3" s="1"/>
  <c r="N120" i="3" s="1"/>
  <c r="O120" i="3" s="1"/>
  <c r="K63" i="3"/>
  <c r="L63" i="3" s="1"/>
  <c r="N63" i="3" s="1"/>
  <c r="K68" i="3"/>
  <c r="L68" i="3" s="1"/>
  <c r="N68" i="3" s="1"/>
  <c r="K87" i="3"/>
  <c r="L87" i="3" s="1"/>
  <c r="N87" i="3" s="1"/>
  <c r="O103" i="3" l="1"/>
  <c r="O77" i="3"/>
  <c r="P2" i="3" s="1"/>
  <c r="O2" i="3"/>
  <c r="L122" i="1"/>
  <c r="M122" i="1" s="1"/>
  <c r="O122" i="1" s="1"/>
  <c r="L123" i="1"/>
  <c r="M123" i="1" s="1"/>
  <c r="O123" i="1" s="1"/>
  <c r="L113" i="1"/>
  <c r="M113" i="1" s="1"/>
  <c r="O113" i="1" s="1"/>
  <c r="L114" i="1"/>
  <c r="M114" i="1" s="1"/>
  <c r="O114" i="1" s="1"/>
  <c r="L111" i="1"/>
  <c r="M111" i="1" s="1"/>
  <c r="O111" i="1" s="1"/>
  <c r="L110" i="1"/>
  <c r="M110" i="1" s="1"/>
  <c r="O110" i="1" s="1"/>
  <c r="L112" i="1"/>
  <c r="M112" i="1" s="1"/>
  <c r="O112" i="1" s="1"/>
  <c r="L115" i="1"/>
  <c r="M115" i="1" s="1"/>
  <c r="O115" i="1" s="1"/>
  <c r="L116" i="1"/>
  <c r="M116" i="1" s="1"/>
  <c r="O116" i="1" s="1"/>
  <c r="L121" i="1"/>
  <c r="M121" i="1" s="1"/>
  <c r="O121" i="1" s="1"/>
  <c r="L100" i="1" l="1"/>
  <c r="M100" i="1" s="1"/>
  <c r="O100" i="1" s="1"/>
  <c r="L99" i="1"/>
  <c r="M99" i="1" s="1"/>
  <c r="O99" i="1" s="1"/>
  <c r="L96" i="1" l="1"/>
  <c r="M96" i="1" s="1"/>
  <c r="O96" i="1" s="1"/>
  <c r="L86" i="1"/>
  <c r="M86" i="1" s="1"/>
  <c r="O86" i="1" s="1"/>
  <c r="O66" i="1" l="1"/>
  <c r="L73" i="1"/>
  <c r="M73" i="1" s="1"/>
  <c r="O73" i="1" s="1"/>
  <c r="M41" i="1" l="1"/>
  <c r="O41" i="1" s="1"/>
  <c r="L208" i="1" l="1"/>
  <c r="M208" i="1" s="1"/>
  <c r="O208" i="1" s="1"/>
  <c r="L207" i="1"/>
  <c r="M207" i="1" s="1"/>
  <c r="O207" i="1" s="1"/>
  <c r="L206" i="1"/>
  <c r="M206" i="1" s="1"/>
  <c r="O206" i="1" s="1"/>
  <c r="L205" i="1"/>
  <c r="M205" i="1" s="1"/>
  <c r="O205" i="1" s="1"/>
  <c r="L202" i="1"/>
  <c r="M202" i="1" s="1"/>
  <c r="O202" i="1" s="1"/>
  <c r="L201" i="1"/>
  <c r="M201" i="1" s="1"/>
  <c r="O201" i="1" s="1"/>
  <c r="L200" i="1"/>
  <c r="M200" i="1" s="1"/>
  <c r="O200" i="1" s="1"/>
  <c r="L135" i="1"/>
  <c r="M135" i="1" s="1"/>
  <c r="O135" i="1" s="1"/>
  <c r="L134" i="1"/>
  <c r="M134" i="1" s="1"/>
  <c r="O134" i="1" s="1"/>
  <c r="L133" i="1"/>
  <c r="M133" i="1" s="1"/>
  <c r="O133" i="1" s="1"/>
  <c r="L132" i="1"/>
  <c r="M132" i="1" s="1"/>
  <c r="O132" i="1" s="1"/>
  <c r="L129" i="1"/>
  <c r="M129" i="1" s="1"/>
  <c r="O129" i="1" s="1"/>
  <c r="L128" i="1"/>
  <c r="M128" i="1" s="1"/>
  <c r="O128" i="1" s="1"/>
  <c r="L127" i="1"/>
  <c r="M127" i="1" s="1"/>
  <c r="O127" i="1" s="1"/>
  <c r="P138" i="1" l="1"/>
  <c r="P103" i="1"/>
  <c r="L90" i="1"/>
  <c r="M90" i="1" s="1"/>
  <c r="O90" i="1" s="1"/>
  <c r="L89" i="1"/>
  <c r="L80" i="1"/>
  <c r="M80" i="1" s="1"/>
  <c r="O80" i="1" s="1"/>
  <c r="L79" i="1"/>
  <c r="M79" i="1" s="1"/>
  <c r="O79" i="1" s="1"/>
  <c r="L78" i="1"/>
  <c r="M78" i="1" s="1"/>
  <c r="O78" i="1" s="1"/>
  <c r="P66" i="1" l="1"/>
  <c r="M89" i="1"/>
  <c r="O89" i="1" s="1"/>
  <c r="L61" i="1"/>
  <c r="M61" i="1" s="1"/>
  <c r="O61" i="1" s="1"/>
  <c r="L60" i="1"/>
  <c r="M60" i="1" s="1"/>
  <c r="O60" i="1" s="1"/>
  <c r="L59" i="1"/>
  <c r="M59" i="1" s="1"/>
  <c r="O59" i="1" s="1"/>
  <c r="L58" i="1"/>
  <c r="M58" i="1" s="1"/>
  <c r="O58" i="1" s="1"/>
  <c r="L55" i="1"/>
  <c r="M55" i="1" s="1"/>
  <c r="O55" i="1" s="1"/>
  <c r="L54" i="1"/>
  <c r="M54" i="1" s="1"/>
  <c r="O54" i="1" s="1"/>
  <c r="L53" i="1"/>
  <c r="M53" i="1" s="1"/>
  <c r="O53" i="1" s="1"/>
  <c r="P2" i="1" l="1"/>
  <c r="Q2" i="1" s="1"/>
</calcChain>
</file>

<file path=xl/sharedStrings.xml><?xml version="1.0" encoding="utf-8"?>
<sst xmlns="http://schemas.openxmlformats.org/spreadsheetml/2006/main" count="1147" uniqueCount="423">
  <si>
    <t>Pista de baile</t>
  </si>
  <si>
    <t>Sala de estar</t>
  </si>
  <si>
    <t>Juegos infantiles</t>
  </si>
  <si>
    <t>SUB ZONAS</t>
  </si>
  <si>
    <t>ZONAS</t>
  </si>
  <si>
    <t>AMBIENTES</t>
  </si>
  <si>
    <t>Patio de maniobras</t>
  </si>
  <si>
    <t>Barra de atencion</t>
  </si>
  <si>
    <t>Area de lavado</t>
  </si>
  <si>
    <t>Barra</t>
  </si>
  <si>
    <t>Cubiculo de limpieza</t>
  </si>
  <si>
    <t>Juego de sillones</t>
  </si>
  <si>
    <t>Area de ducha</t>
  </si>
  <si>
    <t>Cocina</t>
  </si>
  <si>
    <t>Almacen general</t>
  </si>
  <si>
    <t>Deposito general</t>
  </si>
  <si>
    <t>Taller de carpinteria</t>
  </si>
  <si>
    <t>Taller de aires acondicionados</t>
  </si>
  <si>
    <t>Cuarto de cisterna</t>
  </si>
  <si>
    <t>Casa de fuerza</t>
  </si>
  <si>
    <t>Acopio de basura</t>
  </si>
  <si>
    <t>Auditorio</t>
  </si>
  <si>
    <t>Taller de ceramicas</t>
  </si>
  <si>
    <t>Cuarto de vigilancia</t>
  </si>
  <si>
    <t>SS.HH. de cuarto de vigilancia</t>
  </si>
  <si>
    <t>Camara frigorifica verduras y frutas</t>
  </si>
  <si>
    <t>Camara frigorifica carnes</t>
  </si>
  <si>
    <t>Camara frigorifica lacteos</t>
  </si>
  <si>
    <t>Camara frigorifica pescados</t>
  </si>
  <si>
    <t>Barra de atencion (entrega de comida)</t>
  </si>
  <si>
    <t>Almacen de ollas y charolas</t>
  </si>
  <si>
    <t>Recepcion de mercaderia</t>
  </si>
  <si>
    <t>Area de lavado de mercaderia</t>
  </si>
  <si>
    <t>Oficina de control</t>
  </si>
  <si>
    <t>Sub Zona 
Restaurante</t>
  </si>
  <si>
    <t>Area de camaras frigorificas</t>
  </si>
  <si>
    <t>Escenario</t>
  </si>
  <si>
    <t>Espacio central</t>
  </si>
  <si>
    <t>Sala de maquillaje caballeros</t>
  </si>
  <si>
    <t>Sala de maquillaje damas</t>
  </si>
  <si>
    <t>Snack</t>
  </si>
  <si>
    <t>Deposito de ropa y costura</t>
  </si>
  <si>
    <t>Sub Zona 
Exposiciones</t>
  </si>
  <si>
    <t>Sala de exhibicion pictorica</t>
  </si>
  <si>
    <t>Souvenirs</t>
  </si>
  <si>
    <t>Foyer</t>
  </si>
  <si>
    <t>AREA TOTAL</t>
  </si>
  <si>
    <t>Lavatorio</t>
  </si>
  <si>
    <t>Inodoro</t>
  </si>
  <si>
    <t>Urinario</t>
  </si>
  <si>
    <t>EQUIPAMIENTOS</t>
  </si>
  <si>
    <t>AREA DE 
USO</t>
  </si>
  <si>
    <t>AREA DE 
EQUIPAMIENTO</t>
  </si>
  <si>
    <t>AREA PARCIAL
POR CANTIDAD</t>
  </si>
  <si>
    <t>N°
EQUIPAMIENTO</t>
  </si>
  <si>
    <t>AREA PARCIAL
(A us + A cir)</t>
  </si>
  <si>
    <t>Barra + banquetas</t>
  </si>
  <si>
    <t>Refrigeradora</t>
  </si>
  <si>
    <t>Estanteria de madera</t>
  </si>
  <si>
    <t>Parihuela</t>
  </si>
  <si>
    <t>Repisa de madera</t>
  </si>
  <si>
    <t>Mostrador + sillas</t>
  </si>
  <si>
    <t>Maquina de coser</t>
  </si>
  <si>
    <t>Mesa + sillas (04pax/mesa)</t>
  </si>
  <si>
    <t>Exhibidor pictorico 01</t>
  </si>
  <si>
    <t>Exhibidor pictorico 02</t>
  </si>
  <si>
    <t>Vitrina 01</t>
  </si>
  <si>
    <t>Vitrina 02</t>
  </si>
  <si>
    <t>Pedestal 01</t>
  </si>
  <si>
    <t>Pedestal 02</t>
  </si>
  <si>
    <t>Urna</t>
  </si>
  <si>
    <t>Vitrina circular</t>
  </si>
  <si>
    <t>Mesa de exposicion</t>
  </si>
  <si>
    <t>Armario de ropa</t>
  </si>
  <si>
    <t>Maquina de remallado</t>
  </si>
  <si>
    <t>Inodoro discapacitado</t>
  </si>
  <si>
    <t>Lavatorio discapacitado</t>
  </si>
  <si>
    <t>Zona
Servicio</t>
  </si>
  <si>
    <t>Almacen de productos secos</t>
  </si>
  <si>
    <t>Salida de insumos</t>
  </si>
  <si>
    <t>Lavanderia (vestimentas, mantel y servilletas)</t>
  </si>
  <si>
    <t>Patio de maniobras (carga y descarga)</t>
  </si>
  <si>
    <t>Sub Zona
Talleres</t>
  </si>
  <si>
    <t>Sub Zona
Ingreso</t>
  </si>
  <si>
    <t>Tablero de planchado</t>
  </si>
  <si>
    <t>Directorio</t>
  </si>
  <si>
    <t>Gerencia General</t>
  </si>
  <si>
    <t>SS.HH. gerencia</t>
  </si>
  <si>
    <t>Kitchenet</t>
  </si>
  <si>
    <t>Economato</t>
  </si>
  <si>
    <t>Zona
Deportivo Recreacional</t>
  </si>
  <si>
    <t>Terraza y jardines</t>
  </si>
  <si>
    <t>Piscina de niños</t>
  </si>
  <si>
    <t>Piscina de adultos</t>
  </si>
  <si>
    <t>Sub Zona
Piscinas</t>
  </si>
  <si>
    <t>Skate park</t>
  </si>
  <si>
    <t>Isla 01</t>
  </si>
  <si>
    <t>Isla 02</t>
  </si>
  <si>
    <t>Hornos</t>
  </si>
  <si>
    <t>Abatidor de temperatura</t>
  </si>
  <si>
    <t>Mesa mural estandar 01</t>
  </si>
  <si>
    <t>Mesa mural estandar 02</t>
  </si>
  <si>
    <t>Mesa de preparacion (verduras)</t>
  </si>
  <si>
    <t>Legumbrero</t>
  </si>
  <si>
    <t>Fregadero simple</t>
  </si>
  <si>
    <t>Fregadero doble</t>
  </si>
  <si>
    <t>Cocina caliente</t>
  </si>
  <si>
    <t>Lavamanos de pie</t>
  </si>
  <si>
    <t>Reposteria</t>
  </si>
  <si>
    <t>Lavavajillas</t>
  </si>
  <si>
    <t>Lavautensilios y cacerolas</t>
  </si>
  <si>
    <t>Lavavasos</t>
  </si>
  <si>
    <t>Cocina fria</t>
  </si>
  <si>
    <t>Mesa fria pasteleria</t>
  </si>
  <si>
    <t>Mesa fria snack</t>
  </si>
  <si>
    <t>Mesa fria central</t>
  </si>
  <si>
    <t>Mesa de preparacion (carnes y pesc.)</t>
  </si>
  <si>
    <t>Mesa fria ensaladas</t>
  </si>
  <si>
    <t>Fabricador de hielo triturado</t>
  </si>
  <si>
    <t>Fabricador de hielo cubito redondo</t>
  </si>
  <si>
    <t>Maquina de helado</t>
  </si>
  <si>
    <t>Carro de servicio</t>
  </si>
  <si>
    <t>Barra de entrega y servido</t>
  </si>
  <si>
    <t>Armario expositor de bebidas</t>
  </si>
  <si>
    <t>Estanteria de aluminio y polietileno</t>
  </si>
  <si>
    <t>Poza de lavado</t>
  </si>
  <si>
    <t>Estanteria de acero inoxidable</t>
  </si>
  <si>
    <t>Lavadora industrial</t>
  </si>
  <si>
    <t>Sub Zona
Cocina</t>
  </si>
  <si>
    <t>Mesa de trabajo + silla</t>
  </si>
  <si>
    <t>Escritorio de gerencia</t>
  </si>
  <si>
    <t>Medio juego de sillon</t>
  </si>
  <si>
    <t>Armario de oficina</t>
  </si>
  <si>
    <t>Mesa de reunion</t>
  </si>
  <si>
    <t>Fotocopiadora</t>
  </si>
  <si>
    <t>Mesa + sillas (06pax/mesa)</t>
  </si>
  <si>
    <t>Tobogan</t>
  </si>
  <si>
    <t>Sube y baja</t>
  </si>
  <si>
    <t>Columpio</t>
  </si>
  <si>
    <t>Juegos integrados 01</t>
  </si>
  <si>
    <t>Juegos integrados 02</t>
  </si>
  <si>
    <t>Juegos integrados 03</t>
  </si>
  <si>
    <t>Juegos integrados 04</t>
  </si>
  <si>
    <t>Mesa de billar</t>
  </si>
  <si>
    <t>Fulbito de mano 02</t>
  </si>
  <si>
    <t>Juegos integrados 05</t>
  </si>
  <si>
    <t>Perezosa con sombrilla</t>
  </si>
  <si>
    <t>Mesa con sombrilla</t>
  </si>
  <si>
    <t>Muelle + pedalones</t>
  </si>
  <si>
    <t>Zona
Social Cultural</t>
  </si>
  <si>
    <t>Zona 
Servicio</t>
  </si>
  <si>
    <t>Zona 
Administrativa</t>
  </si>
  <si>
    <t>Zona 
Deportivo Recreacional</t>
  </si>
  <si>
    <t>Total de ZONAS</t>
  </si>
  <si>
    <t>Restaurante Turistico 
Cultural y Recreativo</t>
  </si>
  <si>
    <t>Calculo general 
de areas</t>
  </si>
  <si>
    <t>AREA DE 
CIRCULACION (40%)</t>
  </si>
  <si>
    <t>Escritorio en "L" + sillas</t>
  </si>
  <si>
    <t>Gabeta</t>
  </si>
  <si>
    <t>Podio para impresora</t>
  </si>
  <si>
    <t>Dispensador de agua</t>
  </si>
  <si>
    <t>Casilleros bajos</t>
  </si>
  <si>
    <t>Estante de metal</t>
  </si>
  <si>
    <t>Area estimada para almacenar y/o ubicar paquetes</t>
  </si>
  <si>
    <t>Cuarto de tablero electrico</t>
  </si>
  <si>
    <t>Oficina administracion</t>
  </si>
  <si>
    <t>Oficina logistica</t>
  </si>
  <si>
    <t>Oficina contabilidad</t>
  </si>
  <si>
    <t>Oficina tesoreria</t>
  </si>
  <si>
    <t>Mesa de control de videos</t>
  </si>
  <si>
    <t>Secretaria de gerencia</t>
  </si>
  <si>
    <t>Mesa de mortero + fregadero</t>
  </si>
  <si>
    <t>Zona Administrativa</t>
  </si>
  <si>
    <t>Casillero</t>
  </si>
  <si>
    <t>Banca</t>
  </si>
  <si>
    <t>Mesa de mortero para preparados</t>
  </si>
  <si>
    <t>Area estimada para poza de lavado y estanteria de utensilios de limpieza</t>
  </si>
  <si>
    <t>Area de menaje 01 
(Restaurante principal)</t>
  </si>
  <si>
    <t>Area de menaje 02 
(Restaurante en zona recreativa)</t>
  </si>
  <si>
    <t>Comedor servicio 
(cocina)</t>
  </si>
  <si>
    <t>Comedor servicio 01 
(Restaurante principal)</t>
  </si>
  <si>
    <t>Comedor servicio 02 
(Restaurante en zona recreativa)</t>
  </si>
  <si>
    <t>Area estimada para ubicación de tableros</t>
  </si>
  <si>
    <t>Area estimada para deposito</t>
  </si>
  <si>
    <t>Deposito</t>
  </si>
  <si>
    <t>Area de 
lavado</t>
  </si>
  <si>
    <t>Area de lavado 01
(Restaurante principal)</t>
  </si>
  <si>
    <t>Area de lavado 02
(Restaurante en zona recreativa)</t>
  </si>
  <si>
    <t>Estacion 
de carros</t>
  </si>
  <si>
    <t>Estacion de carros 01 
(Restaurante principal)</t>
  </si>
  <si>
    <t>Estacion de carros 02 
(Restaurante en zona recreativa)</t>
  </si>
  <si>
    <t>Area estimada para almacen</t>
  </si>
  <si>
    <t>Almacen</t>
  </si>
  <si>
    <t>Secadora industrial</t>
  </si>
  <si>
    <t>Area estimada para acopio de telas sucias</t>
  </si>
  <si>
    <t>Cisterna contra incendio</t>
  </si>
  <si>
    <t>Cisterna general</t>
  </si>
  <si>
    <t>Area estimada para ubicación de contenedores industriales</t>
  </si>
  <si>
    <t>Cuarto de condensadores</t>
  </si>
  <si>
    <t>Taller de reparacion de computadoras</t>
  </si>
  <si>
    <t>Mesa de trabajo + fregadero</t>
  </si>
  <si>
    <t>Control</t>
  </si>
  <si>
    <t>SS.HH. de control</t>
  </si>
  <si>
    <t>Area estimada para tablero de atencion + silla del vigilante</t>
  </si>
  <si>
    <t>Sub Zona
Restaurante</t>
  </si>
  <si>
    <t>Salas comensales - 04 pax/mesa</t>
  </si>
  <si>
    <t>Area de distraccion</t>
  </si>
  <si>
    <t>Bar (barra altura 1.20 m.)</t>
  </si>
  <si>
    <t>Servicio</t>
  </si>
  <si>
    <t>Area estimada para area de deposito</t>
  </si>
  <si>
    <t>SS.HH. (publico) caballeros</t>
  </si>
  <si>
    <t>SS.HH. (publico) damas</t>
  </si>
  <si>
    <t>Area social</t>
  </si>
  <si>
    <t>Area de distraccion superior</t>
  </si>
  <si>
    <t>Area de distraccion inferior</t>
  </si>
  <si>
    <t>Losas 
deportivas</t>
  </si>
  <si>
    <t>Vestuario (publico) caballeros</t>
  </si>
  <si>
    <t>Vestuario (publico) damas</t>
  </si>
  <si>
    <t>Area estimada para area de almacen</t>
  </si>
  <si>
    <t>Sala bohemia</t>
  </si>
  <si>
    <t>Area 
comercial</t>
  </si>
  <si>
    <t>Almacen de bebidas</t>
  </si>
  <si>
    <t>Sub Zona
Recreativa</t>
  </si>
  <si>
    <t>PROYECTO GENERAL - TESIS</t>
  </si>
  <si>
    <t>SS.HH. (personal) caballeros</t>
  </si>
  <si>
    <t>SS.HH. (personal) damas</t>
  </si>
  <si>
    <t>Bar</t>
  </si>
  <si>
    <t>Exhibicion de bebidas</t>
  </si>
  <si>
    <t>Salas de tribunas y/o graderias</t>
  </si>
  <si>
    <t>Butaca plegable</t>
  </si>
  <si>
    <t>Barra bar + taburetes</t>
  </si>
  <si>
    <t>Mesa bar + taburetes</t>
  </si>
  <si>
    <t>Plataforma bohemia</t>
  </si>
  <si>
    <t>Tablero bar + taburetes</t>
  </si>
  <si>
    <t>Cuarto de electrobomba</t>
  </si>
  <si>
    <t>Area estimada para ubicación de electrobombas para piletas</t>
  </si>
  <si>
    <t>Antesala</t>
  </si>
  <si>
    <t xml:space="preserve">Antesala: Persona en movimiento: 1.20 m2/persona, por tanto 12 x 1.20 m2 = 14.4 m2 </t>
  </si>
  <si>
    <t>Cuarto de instrumentos</t>
  </si>
  <si>
    <t>Camerinos
caballeros</t>
  </si>
  <si>
    <t>Camerinos
damas</t>
  </si>
  <si>
    <t>Ingreso
restaurante</t>
  </si>
  <si>
    <t>SS.HH. (artistas)</t>
  </si>
  <si>
    <t>Vestidor (artistas)</t>
  </si>
  <si>
    <t>Ducha discapacitado</t>
  </si>
  <si>
    <t>Area de concentracion</t>
  </si>
  <si>
    <t>Asiento de mortero</t>
  </si>
  <si>
    <t>Sala de manualidades y textileria</t>
  </si>
  <si>
    <t>Modulares de 5</t>
  </si>
  <si>
    <t>Modulares de 6</t>
  </si>
  <si>
    <t>Area estimada para tablero de atencion + silla del vigilante y estanteria = 9.00 m2</t>
  </si>
  <si>
    <t xml:space="preserve">Antesala: Discap. en movimiento:  1.35 m2/persona, por tanto   1 x 1.35 m2 = 1.35 m2 </t>
  </si>
  <si>
    <t>Area estimada para ubicación de instrumentos con soportes y/o tripodes = 8.00 m2</t>
  </si>
  <si>
    <t>Area estimada para cubiculo de primeros auxilios = 0.80 m2</t>
  </si>
  <si>
    <t>Area estimada para podio de exposicion = 14.00 m2</t>
  </si>
  <si>
    <t>Vitrina rectangular</t>
  </si>
  <si>
    <t>Souvenir 01</t>
  </si>
  <si>
    <t>Souvenir 02</t>
  </si>
  <si>
    <t>Ingreso
exposiciones</t>
  </si>
  <si>
    <t>Sub Zona
Convenciones</t>
  </si>
  <si>
    <t xml:space="preserve">Foyer: Discap. en movimiento:  1.35 m2/persona, por tanto     2 x 1.35 m2 =     2.70 m2 </t>
  </si>
  <si>
    <t>Foyer: Persona en movimiento: 1.20 m2/persona, por tanto 165 x 1.20 m2 = 198.00 m2</t>
  </si>
  <si>
    <t>Area de conexión vertical</t>
  </si>
  <si>
    <t>Area estimada para 2 cabinas de ascensor y 1 escalera principal = 55.00 m2</t>
  </si>
  <si>
    <t>Area estimada para 3 cabinas de ascensor y 2 escaleras principales = 105.00 m2</t>
  </si>
  <si>
    <t>Ingreso
convenciones</t>
  </si>
  <si>
    <t>1er piso</t>
  </si>
  <si>
    <t>2do piso</t>
  </si>
  <si>
    <t>3er piso</t>
  </si>
  <si>
    <t>Area estimada para terrazas adyacentes a piscinas</t>
  </si>
  <si>
    <t>Area estimada para jardines adyacentes a terrazas</t>
  </si>
  <si>
    <t>Area estimada para tobogan torbellino adyacentes a terrazas</t>
  </si>
  <si>
    <t>Area estimada: 4.50 m2/persona, por tanto   14 x 4.50 m2 =   63.00 m2</t>
  </si>
  <si>
    <t>Area estimada a proyectar para laguna artificial</t>
  </si>
  <si>
    <t>Area estimada: dimensiones de una losa futsall: 22.00 x 44.00 m. = 968 m2</t>
  </si>
  <si>
    <t>Area estimada para tribuna: 0.48 m2/persona, por tanto 190 x 0.48 m2 = 91.20 m2</t>
  </si>
  <si>
    <t>Area estimada para ubicación de rack</t>
  </si>
  <si>
    <t xml:space="preserve">Hall: Discap. en movimiento:  1.35 m2/persona, por tanto   2 x 1.35 m2 =   2.70 m2 </t>
  </si>
  <si>
    <t>Hall: Persona en movimiento: 1.20 m2/persona, por tanto 33 x 1.20 m2 = 40.00 m2</t>
  </si>
  <si>
    <t>Area estimada para ubicación de equipos condensadores de aires</t>
  </si>
  <si>
    <t>Area estimada a considerar para subestacion y grupo electrogeno</t>
  </si>
  <si>
    <t>Area estimada a considerar para cuarto bajo el suelo</t>
  </si>
  <si>
    <t xml:space="preserve">Foyer: Discap. en movimiento:  1.35 m2/persona, por tanto     5 x 1.35 m2 =     6.75 m2 </t>
  </si>
  <si>
    <t xml:space="preserve">Antesala: Persona en movimiento: 1.20 m2/persona, por tanto 20 x 1.20 m2 = 24.0 m2 </t>
  </si>
  <si>
    <t>Area estimada para podio de exposicion = 10.00 m2</t>
  </si>
  <si>
    <t>Mesa plenaria</t>
  </si>
  <si>
    <t xml:space="preserve">Area estimada para discap. en movimiento: 
1.35 m2/persona, por tanto 3 x 1.35 m2 = 4.05 m2 </t>
  </si>
  <si>
    <t>Plenario</t>
  </si>
  <si>
    <t>Cabinas</t>
  </si>
  <si>
    <t>Espacio 
central</t>
  </si>
  <si>
    <t>Salon principal</t>
  </si>
  <si>
    <t>Sub Zona 
Backstage
Escenario</t>
  </si>
  <si>
    <t>Backstage</t>
  </si>
  <si>
    <t>Sub Zona 
Servicios 
Generales</t>
  </si>
  <si>
    <t>Sub Zona 
Deposito de 
Insumos</t>
  </si>
  <si>
    <t>Area de 
menaje</t>
  </si>
  <si>
    <t>Area estimada para podio de exposicion = 64.00 m2</t>
  </si>
  <si>
    <t xml:space="preserve">Area estimada para discap. en movimiento: 
1.35 m2/persona, por tanto 12 x 1.35 m2 = 16.20 m2 </t>
  </si>
  <si>
    <t xml:space="preserve">Area estimada para discap. en movimiento: 
1.35 m2/persona, por tanto 4 x 1.35 m2 = 5.40 m2 </t>
  </si>
  <si>
    <t>Area estimada para tablero + silla del traductor</t>
  </si>
  <si>
    <t>Cabinas de traduccion 01</t>
  </si>
  <si>
    <t>Cabinas de traduccion 02</t>
  </si>
  <si>
    <t>Cabinas de traduccion 03</t>
  </si>
  <si>
    <t>Cabinas de traduccion 04</t>
  </si>
  <si>
    <t>Cabina de luz</t>
  </si>
  <si>
    <t>Cabina de proyeccion</t>
  </si>
  <si>
    <t>Cabina de sonido</t>
  </si>
  <si>
    <t>Area estimada para tablero + silla del encargado</t>
  </si>
  <si>
    <t>SS.HH. (ponente) damas</t>
  </si>
  <si>
    <t>Transescena</t>
  </si>
  <si>
    <t>Hall</t>
  </si>
  <si>
    <t xml:space="preserve">Antesala: Persona en movimiento: 1.20 m2/persona, por tanto   2 x 1.20 m2 = 2.40 m2 </t>
  </si>
  <si>
    <t xml:space="preserve">Hall: Discap. en movimiento:  1.35 m2/persona, por tanto   2 x 1.35 m2 = 2.70 m2 </t>
  </si>
  <si>
    <t xml:space="preserve">Hall: Persona en movimiento: 1.20 m2/persona, por tanto 14 x 1.20 m2 = 17.0 m2 </t>
  </si>
  <si>
    <t>Torre</t>
  </si>
  <si>
    <t>Restaurante</t>
  </si>
  <si>
    <t>Mirador</t>
  </si>
  <si>
    <t>SS.HH. (publico) mixto</t>
  </si>
  <si>
    <t>Mesa curva + sillas (04pax/mesa)</t>
  </si>
  <si>
    <t>Barra curva 01</t>
  </si>
  <si>
    <t>Cocina de 4 hornillas</t>
  </si>
  <si>
    <t>Area estimada para 1 cabina de ascensor y 1 escalera principal = 40.00 m2</t>
  </si>
  <si>
    <t>Barra curva 02</t>
  </si>
  <si>
    <t>Plataforma: Persona en movimiento: 1.20 m2/persona, por tanto 53 x 1.20 m2 = 63.60 m2</t>
  </si>
  <si>
    <t>Zona
Social
Cultural</t>
  </si>
  <si>
    <t>Foyer: Persona en movimiento: 1.20 m2/persona, por tanto 248 x 1.20 m2 = 297.60 m2</t>
  </si>
  <si>
    <t>Foyer: Persona en movimiento: 1.20 m2/persona, por tanto 250 x 1.20 m2 = 300.00 m2</t>
  </si>
  <si>
    <t>Salas 
de trabajo</t>
  </si>
  <si>
    <t>Aula 01</t>
  </si>
  <si>
    <t>Aula 02</t>
  </si>
  <si>
    <t>Aula 03</t>
  </si>
  <si>
    <t>Aula 04</t>
  </si>
  <si>
    <t>Aula 05</t>
  </si>
  <si>
    <t>Aula 06</t>
  </si>
  <si>
    <t>Aula 07</t>
  </si>
  <si>
    <t>Aula 08</t>
  </si>
  <si>
    <t>Aula 09</t>
  </si>
  <si>
    <t>Aula 10</t>
  </si>
  <si>
    <t>Snack 01</t>
  </si>
  <si>
    <t>Snack 02</t>
  </si>
  <si>
    <t>Snack 03</t>
  </si>
  <si>
    <t>Snack 04</t>
  </si>
  <si>
    <t>Area estimada para 2 escaleras principales = 72.00 m2</t>
  </si>
  <si>
    <t>Salas de 
maquillaje</t>
  </si>
  <si>
    <t xml:space="preserve">Plataforma: Discap. en movimiento:  1.35 m2/persona, por tanto   5 x 1.35 m2 =   6.75 m2 </t>
  </si>
  <si>
    <t>SS.HH. (ponente) 
caballeros</t>
  </si>
  <si>
    <t>Salas 
comensales - 04 pax/mesa</t>
  </si>
  <si>
    <t>Vestuario (publico) 
caballeros</t>
  </si>
  <si>
    <t>Area estimada para mesas de trabajo de mortero (servido de alimentos)</t>
  </si>
  <si>
    <t>Area estimada para mesas de trabajo de mortero (preparacion de alimentos)</t>
  </si>
  <si>
    <t>Comedor servicio</t>
  </si>
  <si>
    <t>Deposito
de
insumos</t>
  </si>
  <si>
    <t>Despensa</t>
  </si>
  <si>
    <t>Area estimada para mesas de trabajo de mortero (insumos)</t>
  </si>
  <si>
    <t>Area estimada para 1 cabina de ascensor y 1 escalera principal = 30.00 m2</t>
  </si>
  <si>
    <t>Zona
Anfiteatro</t>
  </si>
  <si>
    <t>Sub Zona
Snack</t>
  </si>
  <si>
    <t>Almacen de ollas 
y charolas</t>
  </si>
  <si>
    <t>Area de lavado de 
mercaderia</t>
  </si>
  <si>
    <t>Zona 
Anfiteatro</t>
  </si>
  <si>
    <t>Sub Zona
Sala de 
Anfiteatro</t>
  </si>
  <si>
    <t>Graderias</t>
  </si>
  <si>
    <t>Area estimada de baile para el espectador: 1.00 m2/persona, por tanto 151 x 1.00 m2 = 151.00 m2</t>
  </si>
  <si>
    <t>Area estimada para orquesta en vivo:            4.00 m2/persona, por tanto   20 x 4.00 m2 =   80.00 m2</t>
  </si>
  <si>
    <t>Area estimada de baile para el artista:         5.00 m2/persona, por tanto   30 x 5.00 m2 = 150.00 m2</t>
  </si>
  <si>
    <t>Area estimada de baile para el espectador: 1.00 m2/persona, por tanto 290 x 1.00 m2 = 290.00 m2</t>
  </si>
  <si>
    <t>Camerinos 
caballeros</t>
  </si>
  <si>
    <t>Camerinos 
damas</t>
  </si>
  <si>
    <t>Area estimada para cubiculo de primeros auxilios = 1.58 m2</t>
  </si>
  <si>
    <t>Area de ensayos</t>
  </si>
  <si>
    <t>Area estimada para 1 montacarga y 2 escaleras principales = 35.00 m2</t>
  </si>
  <si>
    <t>Cuarto de instrumentos musicales</t>
  </si>
  <si>
    <t>Cuarto general de vestimentas</t>
  </si>
  <si>
    <t>Area estimada para ubicación de instrumentos musicales</t>
  </si>
  <si>
    <t>Area estimada para ubicación de vestimentas extras</t>
  </si>
  <si>
    <t xml:space="preserve">Antesala: Artista discap. en movimiento: 1.35 m2/persona, por tanto   1 x 1.35 m2 =   1.35 m2 </t>
  </si>
  <si>
    <t xml:space="preserve">Antesala: Artista en movimiento:               1.50 m2/persona, por tanto 14 x 1.50 m2 = 21.00 m2 </t>
  </si>
  <si>
    <t xml:space="preserve">Antesala: Artista en movimiento:               1.50 m2/persona, por tanto 3 x 1.50 m2 = 4.50 m2 </t>
  </si>
  <si>
    <t xml:space="preserve">Antesala: Artista discap. en movimiento: 1.35 m2/persona, por tanto 1 x 1.35 m2 = 1.35 m2 </t>
  </si>
  <si>
    <t>Ingreso
artistas</t>
  </si>
  <si>
    <t>Area estimada para 1 montacarga y 1 escalera principal = 15.00 m2</t>
  </si>
  <si>
    <t>Oficinas</t>
  </si>
  <si>
    <t>Oficina cheff</t>
  </si>
  <si>
    <t>SS.HH. (servicio) caballeros</t>
  </si>
  <si>
    <t>SS.HH. (servicio) damas</t>
  </si>
  <si>
    <t>Vestuario (servicio) caballeros</t>
  </si>
  <si>
    <t>Vestuario (servicio) damas</t>
  </si>
  <si>
    <t>AREA PARCIAL
POR SUB ZONA</t>
  </si>
  <si>
    <t>Embarcadero
(laguna artificial)</t>
  </si>
  <si>
    <t>Cocina - Legumbrero</t>
  </si>
  <si>
    <t>Cocina - Cocina caliente</t>
  </si>
  <si>
    <t>Cocina - Area de lavado</t>
  </si>
  <si>
    <t>Vestuario 
(servicio) caballeros</t>
  </si>
  <si>
    <t>Vestuario 
(servicio) damas</t>
  </si>
  <si>
    <t>Area estimada para podio de exposicion = 7.00 m2</t>
  </si>
  <si>
    <t>Sala de espera</t>
  </si>
  <si>
    <t>Nivel 
Directivo o  Estrategico</t>
  </si>
  <si>
    <t>Oficina personal y recursos humanos</t>
  </si>
  <si>
    <t>Oficina soporte 
tecnico e informatica (recursos tecnicos)</t>
  </si>
  <si>
    <t>Oficina seguridad 
(camaras de vigilancia - recursos tecnicos)</t>
  </si>
  <si>
    <t>Nivel  de Finanzas y Materias Primas</t>
  </si>
  <si>
    <t>Nivel Corporativo y Recursos</t>
  </si>
  <si>
    <t>Sub Zona Ingreso</t>
  </si>
  <si>
    <t xml:space="preserve">Foyer: Discap. en movimiento:  1.35 m2/persona, por tanto     6 x 1.35 m2 =     8.10 m2 </t>
  </si>
  <si>
    <t>Foyer: Persona en movimiento: 1.20 m2/persona, por tanto 117 x 1.20 m2 = 140.40 m2</t>
  </si>
  <si>
    <t>Foyer: Persona en movimiento: 1.20 m2/persona, por tanto  99 x 1.20 m2 = 118.80 m2</t>
  </si>
  <si>
    <t>Sala de ceramicas culturales</t>
  </si>
  <si>
    <t>Salas de
exposicion</t>
  </si>
  <si>
    <t>Foyer: Persona en movimiento: 1.00 m2/persona, por tanto 508 x 1.00 m2 = 508.00 m2</t>
  </si>
  <si>
    <t>Foyer: Persona en movimiento: 1.00 m2/persona, por tanto 272 x 1.00 m2 = 272.00 m2</t>
  </si>
  <si>
    <t>Area estimada para ensayo = 185.00 m2</t>
  </si>
  <si>
    <t>Area estimada para espectaculo en vivo</t>
  </si>
  <si>
    <t xml:space="preserve">Area: Discap. en percepcion:  1.49 m2/persona, por tanto       18 x 1.49 m2 =      26.82 m2 </t>
  </si>
  <si>
    <t>Area estimada para tribuna: 0.54 m2/persona, por tanto    1896 x 0.54 m2 = 1023.84 m2</t>
  </si>
  <si>
    <t>Area estimada: 4.50 m2/persona, por tanto 121 x 4.50 m2 = 545.00 m2</t>
  </si>
  <si>
    <t>40% para Muros y circulaciones</t>
  </si>
  <si>
    <t>50% para Tratamiento de jardines</t>
  </si>
  <si>
    <t>35% para Estacionamientos</t>
  </si>
  <si>
    <t>Area estimada a proyectar para plataforma de embarcadero</t>
  </si>
  <si>
    <t>Area estimada: 20.00 m2/persona, por tanto 90 x 20.00 m2 = 1800 m2</t>
  </si>
  <si>
    <t>Salas de comensales - 06 pax/mesa</t>
  </si>
  <si>
    <t>Sub Zona 
Backstage
(escenario)</t>
  </si>
  <si>
    <t>Foyer: Persona en movimiento: 1.20 m2/persona, por tanto 151 x 1.20 m2 = 181.20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</si>
</sst>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3D89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00FF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7">
    <xf numFmtId="0" fontId="0" fillId="0" borderId="0" xfId="0"/>
    <xf numFmtId="0" fontId="0" fillId="2" borderId="1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8" xfId="0" applyFill="1" applyBorder="1"/>
    <xf numFmtId="0" fontId="0" fillId="0" borderId="29" xfId="0" applyFill="1" applyBorder="1"/>
    <xf numFmtId="0" fontId="0" fillId="0" borderId="38" xfId="0" applyFill="1" applyBorder="1"/>
    <xf numFmtId="2" fontId="0" fillId="0" borderId="4" xfId="0" applyNumberFormat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42" xfId="0" applyBorder="1"/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4" xfId="0" applyBorder="1"/>
    <xf numFmtId="2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18" xfId="0" applyNumberForma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24" xfId="0" applyNumberFormat="1" applyFill="1" applyBorder="1" applyAlignment="1">
      <alignment horizontal="center" vertical="center"/>
    </xf>
    <xf numFmtId="2" fontId="0" fillId="4" borderId="41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2" fontId="0" fillId="7" borderId="55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2" fontId="0" fillId="4" borderId="29" xfId="0" applyNumberFormat="1" applyFill="1" applyBorder="1" applyAlignment="1">
      <alignment horizontal="center" vertical="center"/>
    </xf>
    <xf numFmtId="0" fontId="0" fillId="0" borderId="42" xfId="0" applyFill="1" applyBorder="1"/>
    <xf numFmtId="2" fontId="0" fillId="4" borderId="11" xfId="0" applyNumberFormat="1" applyFill="1" applyBorder="1" applyAlignment="1">
      <alignment horizontal="center" vertical="center"/>
    </xf>
    <xf numFmtId="0" fontId="0" fillId="0" borderId="37" xfId="0" applyFill="1" applyBorder="1"/>
    <xf numFmtId="2" fontId="0" fillId="4" borderId="22" xfId="0" applyNumberFormat="1" applyFill="1" applyBorder="1" applyAlignment="1">
      <alignment horizontal="center" vertical="center"/>
    </xf>
    <xf numFmtId="0" fontId="0" fillId="0" borderId="4" xfId="0" applyFill="1" applyBorder="1"/>
    <xf numFmtId="0" fontId="0" fillId="0" borderId="10" xfId="0" applyFill="1" applyBorder="1"/>
    <xf numFmtId="2" fontId="0" fillId="0" borderId="60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3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4" xfId="0" applyBorder="1"/>
    <xf numFmtId="2" fontId="0" fillId="0" borderId="61" xfId="0" applyNumberFormat="1" applyBorder="1" applyAlignment="1">
      <alignment horizontal="center" vertical="center"/>
    </xf>
    <xf numFmtId="2" fontId="0" fillId="0" borderId="61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21" xfId="0" applyFill="1" applyBorder="1"/>
    <xf numFmtId="0" fontId="0" fillId="0" borderId="2" xfId="0" applyFill="1" applyBorder="1"/>
    <xf numFmtId="0" fontId="0" fillId="0" borderId="1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0" xfId="0" applyBorder="1"/>
    <xf numFmtId="0" fontId="0" fillId="0" borderId="38" xfId="0" applyBorder="1"/>
    <xf numFmtId="0" fontId="0" fillId="0" borderId="53" xfId="0" applyFill="1" applyBorder="1"/>
    <xf numFmtId="0" fontId="0" fillId="0" borderId="24" xfId="0" applyBorder="1" applyAlignment="1">
      <alignment horizontal="center" vertical="center"/>
    </xf>
    <xf numFmtId="2" fontId="0" fillId="0" borderId="5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0" borderId="1" xfId="0" quotePrefix="1" applyBorder="1" applyAlignment="1">
      <alignment horizontal="left"/>
    </xf>
    <xf numFmtId="2" fontId="0" fillId="4" borderId="63" xfId="0" applyNumberFormat="1" applyFill="1" applyBorder="1" applyAlignment="1">
      <alignment horizontal="center" vertical="center"/>
    </xf>
    <xf numFmtId="0" fontId="0" fillId="8" borderId="10" xfId="0" applyFill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0" fillId="8" borderId="21" xfId="0" applyFill="1" applyBorder="1" applyAlignment="1">
      <alignment horizontal="left" vertical="center"/>
    </xf>
    <xf numFmtId="164" fontId="0" fillId="0" borderId="21" xfId="0" applyNumberForma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0" fontId="0" fillId="0" borderId="1" xfId="0" applyFill="1" applyBorder="1" applyAlignment="1"/>
    <xf numFmtId="0" fontId="0" fillId="8" borderId="2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8" borderId="1" xfId="0" applyFill="1" applyBorder="1"/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vertical="center"/>
    </xf>
    <xf numFmtId="164" fontId="0" fillId="0" borderId="24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2" fontId="0" fillId="0" borderId="4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0" borderId="23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Fill="1" applyBorder="1"/>
    <xf numFmtId="2" fontId="0" fillId="4" borderId="5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61" xfId="0" applyFill="1" applyBorder="1" applyAlignment="1">
      <alignment vertical="center"/>
    </xf>
    <xf numFmtId="0" fontId="0" fillId="0" borderId="61" xfId="0" applyBorder="1" applyAlignment="1">
      <alignment horizontal="center" vertical="center"/>
    </xf>
    <xf numFmtId="2" fontId="0" fillId="4" borderId="68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8" borderId="10" xfId="0" applyFill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0" fillId="8" borderId="21" xfId="0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2" xfId="0" applyFill="1" applyBorder="1" applyAlignment="1">
      <alignment horizontal="left" vertical="center" wrapText="1"/>
    </xf>
    <xf numFmtId="0" fontId="0" fillId="8" borderId="10" xfId="0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2" fontId="0" fillId="4" borderId="5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8" borderId="4" xfId="0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/>
    </xf>
    <xf numFmtId="2" fontId="0" fillId="4" borderId="6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0" fillId="8" borderId="4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2" fontId="0" fillId="4" borderId="18" xfId="0" applyNumberFormat="1" applyFill="1" applyBorder="1" applyAlignment="1">
      <alignment horizontal="center" vertical="center"/>
    </xf>
    <xf numFmtId="2" fontId="0" fillId="4" borderId="37" xfId="0" applyNumberForma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2" fontId="0" fillId="4" borderId="42" xfId="0" applyNumberForma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2" fontId="0" fillId="7" borderId="69" xfId="0" applyNumberFormat="1" applyFill="1" applyBorder="1" applyAlignment="1">
      <alignment horizontal="center" vertical="center"/>
    </xf>
    <xf numFmtId="166" fontId="0" fillId="5" borderId="51" xfId="0" applyNumberFormat="1" applyFill="1" applyBorder="1" applyAlignment="1">
      <alignment horizontal="center" vertical="center"/>
    </xf>
    <xf numFmtId="2" fontId="0" fillId="6" borderId="51" xfId="0" applyNumberFormat="1" applyFill="1" applyBorder="1" applyAlignment="1">
      <alignment horizontal="center" vertical="center"/>
    </xf>
    <xf numFmtId="2" fontId="0" fillId="7" borderId="56" xfId="0" applyNumberFormat="1" applyFill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4" borderId="37" xfId="0" applyNumberFormat="1" applyFill="1" applyBorder="1" applyAlignment="1">
      <alignment horizontal="center" vertical="center"/>
    </xf>
    <xf numFmtId="2" fontId="0" fillId="4" borderId="18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2" fontId="0" fillId="9" borderId="50" xfId="0" applyNumberFormat="1" applyFill="1" applyBorder="1" applyAlignment="1">
      <alignment horizontal="center" vertical="center"/>
    </xf>
    <xf numFmtId="165" fontId="0" fillId="8" borderId="5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5" fontId="0" fillId="10" borderId="52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0" fontId="0" fillId="8" borderId="10" xfId="0" applyFill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0" fontId="0" fillId="8" borderId="2" xfId="0" applyFill="1" applyBorder="1" applyAlignment="1">
      <alignment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4" borderId="68" xfId="0" applyNumberFormat="1" applyFill="1" applyBorder="1" applyAlignment="1">
      <alignment horizontal="center" vertical="center"/>
    </xf>
    <xf numFmtId="2" fontId="0" fillId="0" borderId="61" xfId="0" applyNumberFormat="1" applyFill="1" applyBorder="1" applyAlignment="1">
      <alignment horizontal="center" vertical="center"/>
    </xf>
    <xf numFmtId="2" fontId="0" fillId="4" borderId="49" xfId="0" applyNumberFormat="1" applyFill="1" applyBorder="1" applyAlignment="1">
      <alignment horizontal="center" vertical="center"/>
    </xf>
    <xf numFmtId="0" fontId="0" fillId="0" borderId="61" xfId="0" applyFill="1" applyBorder="1"/>
    <xf numFmtId="2" fontId="0" fillId="4" borderId="9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21" xfId="0" applyFill="1" applyBorder="1" applyAlignment="1">
      <alignment horizontal="left" wrapText="1"/>
    </xf>
    <xf numFmtId="0" fontId="0" fillId="0" borderId="21" xfId="0" applyFill="1" applyBorder="1" applyAlignment="1">
      <alignment horizontal="left"/>
    </xf>
    <xf numFmtId="2" fontId="0" fillId="4" borderId="5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 wrapText="1"/>
    </xf>
    <xf numFmtId="0" fontId="0" fillId="8" borderId="67" xfId="0" applyFill="1" applyBorder="1" applyAlignment="1">
      <alignment horizontal="center" vertical="center"/>
    </xf>
    <xf numFmtId="0" fontId="0" fillId="8" borderId="53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70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8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8" borderId="40" xfId="0" applyFill="1" applyBorder="1" applyAlignment="1">
      <alignment horizontal="center" vertical="center"/>
    </xf>
    <xf numFmtId="0" fontId="0" fillId="8" borderId="66" xfId="0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0" fontId="0" fillId="8" borderId="36" xfId="0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37" xfId="0" applyFill="1" applyBorder="1" applyAlignment="1">
      <alignment horizontal="left" vertical="center"/>
    </xf>
    <xf numFmtId="0" fontId="0" fillId="8" borderId="71" xfId="0" applyFill="1" applyBorder="1" applyAlignment="1">
      <alignment horizontal="left" vertical="center"/>
    </xf>
    <xf numFmtId="0" fontId="0" fillId="8" borderId="65" xfId="0" applyFill="1" applyBorder="1" applyAlignment="1">
      <alignment horizontal="left" vertical="center"/>
    </xf>
    <xf numFmtId="0" fontId="0" fillId="8" borderId="29" xfId="0" applyFill="1" applyBorder="1" applyAlignment="1">
      <alignment horizontal="left" vertical="center"/>
    </xf>
    <xf numFmtId="0" fontId="0" fillId="8" borderId="30" xfId="0" applyFill="1" applyBorder="1" applyAlignment="1">
      <alignment horizontal="left" vertical="center"/>
    </xf>
    <xf numFmtId="0" fontId="0" fillId="8" borderId="26" xfId="0" applyFill="1" applyBorder="1" applyAlignment="1">
      <alignment horizontal="left" vertical="center"/>
    </xf>
    <xf numFmtId="0" fontId="0" fillId="8" borderId="28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/>
    </xf>
    <xf numFmtId="0" fontId="0" fillId="8" borderId="2" xfId="0" applyFill="1" applyBorder="1" applyAlignment="1">
      <alignment horizontal="left" vertical="center"/>
    </xf>
    <xf numFmtId="0" fontId="0" fillId="8" borderId="35" xfId="0" applyFill="1" applyBorder="1" applyAlignment="1">
      <alignment horizontal="center" vertical="center"/>
    </xf>
    <xf numFmtId="2" fontId="1" fillId="0" borderId="39" xfId="0" applyNumberFormat="1" applyFont="1" applyBorder="1" applyAlignment="1">
      <alignment horizontal="center" vertical="center"/>
    </xf>
    <xf numFmtId="2" fontId="1" fillId="0" borderId="48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left" wrapText="1"/>
    </xf>
    <xf numFmtId="2" fontId="0" fillId="0" borderId="2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 wrapText="1"/>
    </xf>
    <xf numFmtId="2" fontId="0" fillId="0" borderId="21" xfId="0" applyNumberFormat="1" applyFill="1" applyBorder="1" applyAlignment="1">
      <alignment horizontal="center" vertical="center"/>
    </xf>
    <xf numFmtId="0" fontId="0" fillId="8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8" borderId="64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0" fontId="0" fillId="8" borderId="58" xfId="0" applyFill="1" applyBorder="1" applyAlignment="1">
      <alignment horizontal="left" vertical="center"/>
    </xf>
    <xf numFmtId="0" fontId="0" fillId="8" borderId="4" xfId="0" applyFill="1" applyBorder="1" applyAlignment="1">
      <alignment horizontal="left" vertical="center"/>
    </xf>
    <xf numFmtId="0" fontId="0" fillId="8" borderId="20" xfId="0" applyFill="1" applyBorder="1" applyAlignment="1">
      <alignment horizontal="left" vertical="center"/>
    </xf>
    <xf numFmtId="0" fontId="0" fillId="8" borderId="21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9" borderId="31" xfId="0" applyFill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8" borderId="58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/>
    </xf>
    <xf numFmtId="0" fontId="0" fillId="0" borderId="10" xfId="0" applyFill="1" applyBorder="1" applyAlignment="1">
      <alignment horizontal="left" wrapText="1"/>
    </xf>
    <xf numFmtId="0" fontId="0" fillId="2" borderId="3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8" borderId="42" xfId="0" applyFill="1" applyBorder="1" applyAlignment="1">
      <alignment horizontal="left" vertical="center"/>
    </xf>
    <xf numFmtId="0" fontId="0" fillId="8" borderId="70" xfId="0" applyFill="1" applyBorder="1" applyAlignment="1">
      <alignment horizontal="left" vertical="center"/>
    </xf>
    <xf numFmtId="0" fontId="0" fillId="8" borderId="28" xfId="0" applyFill="1" applyBorder="1" applyAlignment="1">
      <alignment horizontal="left" vertical="center"/>
    </xf>
    <xf numFmtId="0" fontId="0" fillId="8" borderId="40" xfId="0" applyFill="1" applyBorder="1" applyAlignment="1">
      <alignment horizontal="left" vertical="center"/>
    </xf>
    <xf numFmtId="0" fontId="0" fillId="8" borderId="24" xfId="0" applyFill="1" applyBorder="1" applyAlignment="1">
      <alignment horizontal="left" vertical="center"/>
    </xf>
    <xf numFmtId="0" fontId="0" fillId="8" borderId="14" xfId="0" applyFill="1" applyBorder="1" applyAlignment="1">
      <alignment horizontal="center" vertical="center" wrapText="1"/>
    </xf>
    <xf numFmtId="0" fontId="0" fillId="8" borderId="59" xfId="0" applyFill="1" applyBorder="1" applyAlignment="1">
      <alignment horizontal="center" vertical="center"/>
    </xf>
    <xf numFmtId="0" fontId="0" fillId="8" borderId="62" xfId="0" applyFill="1" applyBorder="1" applyAlignment="1">
      <alignment horizontal="left" vertical="center"/>
    </xf>
    <xf numFmtId="0" fontId="0" fillId="8" borderId="14" xfId="0" applyFill="1" applyBorder="1" applyAlignment="1">
      <alignment horizontal="left" vertical="center"/>
    </xf>
    <xf numFmtId="0" fontId="0" fillId="8" borderId="59" xfId="0" applyFill="1" applyBorder="1" applyAlignment="1">
      <alignment horizontal="left" vertical="center"/>
    </xf>
    <xf numFmtId="0" fontId="0" fillId="8" borderId="66" xfId="0" applyFill="1" applyBorder="1" applyAlignment="1">
      <alignment horizontal="left" vertical="center"/>
    </xf>
    <xf numFmtId="0" fontId="0" fillId="8" borderId="23" xfId="0" applyFill="1" applyBorder="1" applyAlignment="1">
      <alignment horizontal="left" vertical="center"/>
    </xf>
    <xf numFmtId="0" fontId="0" fillId="8" borderId="62" xfId="0" applyFill="1" applyBorder="1" applyAlignment="1">
      <alignment horizontal="center" vertical="center" wrapText="1"/>
    </xf>
    <xf numFmtId="0" fontId="0" fillId="8" borderId="38" xfId="0" applyFill="1" applyBorder="1" applyAlignment="1">
      <alignment horizontal="left" vertical="center"/>
    </xf>
    <xf numFmtId="0" fontId="0" fillId="8" borderId="72" xfId="0" applyFill="1" applyBorder="1" applyAlignment="1">
      <alignment horizontal="left" vertical="center"/>
    </xf>
    <xf numFmtId="0" fontId="0" fillId="8" borderId="64" xfId="0" applyFill="1" applyBorder="1" applyAlignment="1">
      <alignment horizontal="left" vertical="center"/>
    </xf>
    <xf numFmtId="0" fontId="0" fillId="8" borderId="67" xfId="0" applyFill="1" applyBorder="1" applyAlignment="1">
      <alignment horizontal="left" vertical="center"/>
    </xf>
    <xf numFmtId="0" fontId="0" fillId="8" borderId="61" xfId="0" applyFill="1" applyBorder="1" applyAlignment="1">
      <alignment horizontal="left" vertical="center"/>
    </xf>
    <xf numFmtId="0" fontId="0" fillId="8" borderId="6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8" borderId="58" xfId="0" applyFill="1" applyBorder="1" applyAlignment="1">
      <alignment horizontal="center" vertical="center"/>
    </xf>
    <xf numFmtId="0" fontId="0" fillId="8" borderId="65" xfId="0" applyFill="1" applyBorder="1" applyAlignment="1">
      <alignment horizontal="center" vertical="center" wrapText="1"/>
    </xf>
    <xf numFmtId="0" fontId="0" fillId="8" borderId="43" xfId="0" applyFill="1" applyBorder="1" applyAlignment="1">
      <alignment horizontal="left" vertical="center"/>
    </xf>
    <xf numFmtId="0" fontId="0" fillId="8" borderId="0" xfId="0" applyFill="1" applyBorder="1" applyAlignment="1">
      <alignment horizontal="left" vertical="center"/>
    </xf>
    <xf numFmtId="0" fontId="0" fillId="8" borderId="27" xfId="0" applyFill="1" applyBorder="1" applyAlignment="1">
      <alignment horizontal="left" vertical="center"/>
    </xf>
    <xf numFmtId="2" fontId="0" fillId="4" borderId="31" xfId="0" applyNumberFormat="1" applyFill="1" applyBorder="1" applyAlignment="1">
      <alignment horizontal="center" vertical="center"/>
    </xf>
    <xf numFmtId="2" fontId="0" fillId="4" borderId="32" xfId="0" applyNumberFormat="1" applyFill="1" applyBorder="1" applyAlignment="1">
      <alignment horizontal="center" vertical="center"/>
    </xf>
    <xf numFmtId="2" fontId="0" fillId="4" borderId="33" xfId="0" applyNumberFormat="1" applyFill="1" applyBorder="1" applyAlignment="1">
      <alignment horizontal="center" vertical="center"/>
    </xf>
    <xf numFmtId="2" fontId="0" fillId="4" borderId="39" xfId="0" applyNumberFormat="1" applyFill="1" applyBorder="1" applyAlignment="1">
      <alignment horizontal="center" vertical="center"/>
    </xf>
    <xf numFmtId="2" fontId="0" fillId="4" borderId="48" xfId="0" applyNumberFormat="1" applyFill="1" applyBorder="1" applyAlignment="1">
      <alignment horizontal="center" vertical="center"/>
    </xf>
    <xf numFmtId="2" fontId="0" fillId="4" borderId="22" xfId="0" applyNumberFormat="1" applyFill="1" applyBorder="1" applyAlignment="1">
      <alignment horizontal="center" vertical="center"/>
    </xf>
    <xf numFmtId="2" fontId="0" fillId="4" borderId="63" xfId="0" applyNumberFormat="1" applyFill="1" applyBorder="1" applyAlignment="1">
      <alignment horizontal="center" vertical="center"/>
    </xf>
    <xf numFmtId="2" fontId="0" fillId="4" borderId="68" xfId="0" applyNumberFormat="1" applyFill="1" applyBorder="1" applyAlignment="1">
      <alignment horizontal="center" vertical="center"/>
    </xf>
    <xf numFmtId="2" fontId="0" fillId="0" borderId="23" xfId="0" applyNumberFormat="1" applyFill="1" applyBorder="1" applyAlignment="1">
      <alignment horizontal="center" vertical="center"/>
    </xf>
    <xf numFmtId="2" fontId="0" fillId="0" borderId="61" xfId="0" applyNumberFormat="1" applyFill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61" xfId="0" applyNumberFormat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45" xfId="0" applyFill="1" applyBorder="1" applyAlignment="1">
      <alignment horizontal="center" vertical="center"/>
    </xf>
    <xf numFmtId="0" fontId="0" fillId="8" borderId="3" xfId="0" applyFill="1" applyBorder="1" applyAlignment="1">
      <alignment horizontal="left" vertical="center"/>
    </xf>
    <xf numFmtId="0" fontId="0" fillId="8" borderId="35" xfId="0" applyFill="1" applyBorder="1" applyAlignment="1">
      <alignment horizontal="left" vertical="center"/>
    </xf>
    <xf numFmtId="0" fontId="0" fillId="8" borderId="34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0" fillId="8" borderId="45" xfId="0" applyFill="1" applyBorder="1" applyAlignment="1">
      <alignment horizontal="left" vertical="center"/>
    </xf>
    <xf numFmtId="0" fontId="0" fillId="8" borderId="36" xfId="0" applyFill="1" applyBorder="1" applyAlignment="1">
      <alignment horizontal="left" vertical="center"/>
    </xf>
    <xf numFmtId="0" fontId="0" fillId="8" borderId="12" xfId="0" applyFill="1" applyBorder="1" applyAlignment="1">
      <alignment horizontal="left" vertical="center"/>
    </xf>
    <xf numFmtId="0" fontId="0" fillId="8" borderId="60" xfId="0" applyFill="1" applyBorder="1" applyAlignment="1">
      <alignment horizontal="left" vertical="center"/>
    </xf>
    <xf numFmtId="0" fontId="0" fillId="0" borderId="1" xfId="0" quotePrefix="1" applyFill="1" applyBorder="1" applyAlignment="1">
      <alignment horizontal="left" vertical="center"/>
    </xf>
    <xf numFmtId="0" fontId="0" fillId="0" borderId="4" xfId="0" quotePrefix="1" applyFill="1" applyBorder="1" applyAlignment="1">
      <alignment horizontal="left" vertical="center"/>
    </xf>
    <xf numFmtId="0" fontId="0" fillId="0" borderId="4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8" borderId="4" xfId="0" applyFill="1" applyBorder="1" applyAlignment="1">
      <alignment horizontal="left" vertical="center" wrapText="1"/>
    </xf>
    <xf numFmtId="0" fontId="0" fillId="8" borderId="31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0" fillId="8" borderId="33" xfId="0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0" borderId="10" xfId="0" quotePrefix="1" applyFill="1" applyBorder="1" applyAlignment="1">
      <alignment horizontal="left" vertical="center"/>
    </xf>
    <xf numFmtId="0" fontId="0" fillId="0" borderId="60" xfId="0" applyFill="1" applyBorder="1" applyAlignment="1">
      <alignment horizontal="left"/>
    </xf>
    <xf numFmtId="164" fontId="0" fillId="0" borderId="4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4" borderId="49" xfId="0" applyNumberFormat="1" applyFill="1" applyBorder="1" applyAlignment="1">
      <alignment horizontal="center" vertical="center"/>
    </xf>
    <xf numFmtId="0" fontId="0" fillId="8" borderId="58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left" vertical="center" wrapText="1"/>
    </xf>
    <xf numFmtId="0" fontId="0" fillId="8" borderId="20" xfId="0" applyFill="1" applyBorder="1" applyAlignment="1">
      <alignment horizontal="left" vertical="center" wrapText="1"/>
    </xf>
    <xf numFmtId="0" fontId="0" fillId="8" borderId="21" xfId="0" applyFill="1" applyBorder="1" applyAlignment="1">
      <alignment horizontal="left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26" xfId="0" applyFill="1" applyBorder="1" applyAlignment="1">
      <alignment horizontal="center" vertical="center" wrapText="1"/>
    </xf>
    <xf numFmtId="0" fontId="0" fillId="8" borderId="44" xfId="0" applyFill="1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" fillId="8" borderId="4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8" borderId="58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164" fontId="0" fillId="0" borderId="21" xfId="0" applyNumberFormat="1" applyFill="1" applyBorder="1" applyAlignment="1">
      <alignment horizontal="center" vertical="center"/>
    </xf>
    <xf numFmtId="164" fontId="0" fillId="0" borderId="23" xfId="0" applyNumberForma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164" fontId="0" fillId="4" borderId="63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4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6" borderId="31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0" fontId="0" fillId="8" borderId="43" xfId="0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0" fillId="8" borderId="59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/>
    </xf>
    <xf numFmtId="0" fontId="0" fillId="8" borderId="1" xfId="0" applyFill="1" applyBorder="1" applyAlignment="1">
      <alignment horizontal="left"/>
    </xf>
    <xf numFmtId="0" fontId="0" fillId="8" borderId="21" xfId="0" applyFill="1" applyBorder="1" applyAlignment="1">
      <alignment horizontal="left"/>
    </xf>
    <xf numFmtId="0" fontId="0" fillId="10" borderId="31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2" fontId="0" fillId="4" borderId="37" xfId="0" applyNumberFormat="1" applyFill="1" applyBorder="1" applyAlignment="1">
      <alignment horizontal="center" vertical="center"/>
    </xf>
    <xf numFmtId="2" fontId="0" fillId="4" borderId="18" xfId="0" applyNumberFormat="1" applyFill="1" applyBorder="1" applyAlignment="1">
      <alignment horizontal="center" vertical="center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8" borderId="19" xfId="0" applyFill="1" applyBorder="1" applyAlignment="1">
      <alignment horizontal="left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9" borderId="57" xfId="0" applyFill="1" applyBorder="1" applyAlignment="1">
      <alignment horizontal="center" vertical="center" wrapText="1"/>
    </xf>
    <xf numFmtId="0" fontId="0" fillId="9" borderId="54" xfId="0" applyFill="1" applyBorder="1" applyAlignment="1">
      <alignment horizontal="center" vertical="center" wrapText="1"/>
    </xf>
    <xf numFmtId="0" fontId="0" fillId="8" borderId="47" xfId="0" applyFill="1" applyBorder="1" applyAlignment="1">
      <alignment horizontal="center" vertical="center" wrapText="1"/>
    </xf>
    <xf numFmtId="0" fontId="0" fillId="8" borderId="55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55" xfId="0" applyFill="1" applyBorder="1" applyAlignment="1">
      <alignment horizontal="center" vertical="center" wrapText="1"/>
    </xf>
    <xf numFmtId="0" fontId="0" fillId="6" borderId="47" xfId="0" applyFill="1" applyBorder="1" applyAlignment="1">
      <alignment horizontal="center" vertical="center" wrapText="1"/>
    </xf>
    <xf numFmtId="0" fontId="0" fillId="6" borderId="55" xfId="0" applyFill="1" applyBorder="1" applyAlignment="1">
      <alignment horizontal="center" vertical="center" wrapText="1"/>
    </xf>
    <xf numFmtId="0" fontId="0" fillId="10" borderId="73" xfId="0" applyFill="1" applyBorder="1" applyAlignment="1">
      <alignment horizontal="center" vertical="center" wrapText="1"/>
    </xf>
    <xf numFmtId="0" fontId="0" fillId="10" borderId="56" xfId="0" applyFill="1" applyBorder="1" applyAlignment="1">
      <alignment horizontal="center" vertical="center" wrapText="1"/>
    </xf>
    <xf numFmtId="0" fontId="0" fillId="7" borderId="57" xfId="0" applyFill="1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0" fillId="7" borderId="47" xfId="0" applyFill="1" applyBorder="1" applyAlignment="1">
      <alignment horizontal="left"/>
    </xf>
    <xf numFmtId="0" fontId="0" fillId="7" borderId="55" xfId="0" applyFill="1" applyBorder="1" applyAlignment="1">
      <alignment horizontal="left"/>
    </xf>
    <xf numFmtId="0" fontId="0" fillId="7" borderId="73" xfId="0" applyFill="1" applyBorder="1" applyAlignment="1">
      <alignment horizontal="left"/>
    </xf>
    <xf numFmtId="0" fontId="0" fillId="7" borderId="56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00FF"/>
      <color rgb="FF6600CC"/>
      <color rgb="FF990099"/>
      <color rgb="FF0066FF"/>
      <color rgb="FFDA92BB"/>
      <color rgb="FFFFFF99"/>
      <color rgb="FF0000FF"/>
      <color rgb="FFD3D8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2" sqref="B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Q210"/>
  <sheetViews>
    <sheetView zoomScale="70" zoomScaleNormal="70" workbookViewId="0">
      <pane ySplit="1" topLeftCell="A92" activePane="bottomLeft" state="frozen"/>
      <selection pane="bottomLeft"/>
    </sheetView>
  </sheetViews>
  <sheetFormatPr baseColWidth="10" defaultRowHeight="15" x14ac:dyDescent="0.25"/>
  <cols>
    <col min="1" max="1" width="4.5703125" customWidth="1"/>
    <col min="2" max="2" width="9.7109375" customWidth="1"/>
    <col min="3" max="3" width="9.140625" customWidth="1"/>
    <col min="4" max="4" width="6.140625" customWidth="1"/>
    <col min="5" max="5" width="14.5703125" customWidth="1"/>
    <col min="6" max="6" width="13" customWidth="1"/>
    <col min="7" max="7" width="8.85546875" customWidth="1"/>
    <col min="8" max="8" width="27.42578125" customWidth="1"/>
    <col min="9" max="9" width="34.85546875" customWidth="1"/>
    <col min="10" max="10" width="16.42578125" customWidth="1"/>
    <col min="11" max="11" width="10" customWidth="1"/>
    <col min="12" max="12" width="33.28515625" customWidth="1"/>
    <col min="13" max="13" width="14.7109375" customWidth="1"/>
    <col min="14" max="14" width="17" customWidth="1"/>
    <col min="15" max="16" width="16.85546875" customWidth="1"/>
    <col min="17" max="17" width="14.42578125" customWidth="1"/>
    <col min="19" max="19" width="24.42578125" customWidth="1"/>
    <col min="20" max="20" width="30.140625" customWidth="1"/>
  </cols>
  <sheetData>
    <row r="1" spans="2:17" ht="30.75" thickBot="1" x14ac:dyDescent="0.3">
      <c r="B1" s="2" t="s">
        <v>4</v>
      </c>
      <c r="C1" s="433" t="s">
        <v>3</v>
      </c>
      <c r="D1" s="434"/>
      <c r="E1" s="435" t="s">
        <v>5</v>
      </c>
      <c r="F1" s="436"/>
      <c r="G1" s="436"/>
      <c r="H1" s="437"/>
      <c r="I1" s="2" t="s">
        <v>50</v>
      </c>
      <c r="J1" s="3" t="s">
        <v>52</v>
      </c>
      <c r="K1" s="3" t="s">
        <v>51</v>
      </c>
      <c r="L1" s="3" t="s">
        <v>156</v>
      </c>
      <c r="M1" s="3" t="s">
        <v>55</v>
      </c>
      <c r="N1" s="3" t="s">
        <v>54</v>
      </c>
      <c r="O1" s="3" t="s">
        <v>53</v>
      </c>
      <c r="P1" s="3" t="s">
        <v>387</v>
      </c>
      <c r="Q1" s="2" t="s">
        <v>46</v>
      </c>
    </row>
    <row r="2" spans="2:17" ht="15" customHeight="1" x14ac:dyDescent="0.25">
      <c r="B2" s="420" t="s">
        <v>324</v>
      </c>
      <c r="C2" s="413" t="s">
        <v>34</v>
      </c>
      <c r="D2" s="438"/>
      <c r="E2" s="423" t="s">
        <v>241</v>
      </c>
      <c r="F2" s="377" t="s">
        <v>45</v>
      </c>
      <c r="G2" s="377" t="s">
        <v>266</v>
      </c>
      <c r="H2" s="377"/>
      <c r="I2" s="366" t="s">
        <v>422</v>
      </c>
      <c r="J2" s="366"/>
      <c r="K2" s="366"/>
      <c r="L2" s="366"/>
      <c r="M2" s="399">
        <v>184</v>
      </c>
      <c r="N2" s="400">
        <v>1</v>
      </c>
      <c r="O2" s="347">
        <f>M2*N2</f>
        <v>184</v>
      </c>
      <c r="P2" s="465">
        <f>SUM(O2:O65)</f>
        <v>4576.0980000000009</v>
      </c>
      <c r="Q2" s="389">
        <f>SUM(P2:P210)</f>
        <v>11410.938000000002</v>
      </c>
    </row>
    <row r="3" spans="2:17" ht="15" customHeight="1" x14ac:dyDescent="0.25">
      <c r="B3" s="421"/>
      <c r="C3" s="415"/>
      <c r="D3" s="417"/>
      <c r="E3" s="445"/>
      <c r="F3" s="363"/>
      <c r="G3" s="363"/>
      <c r="H3" s="363"/>
      <c r="I3" s="364" t="s">
        <v>260</v>
      </c>
      <c r="J3" s="364"/>
      <c r="K3" s="364"/>
      <c r="L3" s="364"/>
      <c r="M3" s="365"/>
      <c r="N3" s="361"/>
      <c r="O3" s="348"/>
      <c r="P3" s="466"/>
      <c r="Q3" s="390"/>
    </row>
    <row r="4" spans="2:17" ht="15" customHeight="1" x14ac:dyDescent="0.25">
      <c r="B4" s="421"/>
      <c r="C4" s="415"/>
      <c r="D4" s="417"/>
      <c r="E4" s="445"/>
      <c r="F4" s="363"/>
      <c r="G4" s="363" t="s">
        <v>267</v>
      </c>
      <c r="H4" s="363"/>
      <c r="I4" s="364" t="s">
        <v>422</v>
      </c>
      <c r="J4" s="364"/>
      <c r="K4" s="364"/>
      <c r="L4" s="364"/>
      <c r="M4" s="365">
        <v>184</v>
      </c>
      <c r="N4" s="361">
        <v>1</v>
      </c>
      <c r="O4" s="348">
        <f>M4*N4</f>
        <v>184</v>
      </c>
      <c r="P4" s="466"/>
      <c r="Q4" s="390"/>
    </row>
    <row r="5" spans="2:17" ht="15" customHeight="1" x14ac:dyDescent="0.25">
      <c r="B5" s="421"/>
      <c r="C5" s="415"/>
      <c r="D5" s="417"/>
      <c r="E5" s="445"/>
      <c r="F5" s="363"/>
      <c r="G5" s="363"/>
      <c r="H5" s="363"/>
      <c r="I5" s="364" t="s">
        <v>260</v>
      </c>
      <c r="J5" s="364"/>
      <c r="K5" s="364"/>
      <c r="L5" s="364"/>
      <c r="M5" s="365"/>
      <c r="N5" s="361"/>
      <c r="O5" s="348"/>
      <c r="P5" s="466"/>
      <c r="Q5" s="390"/>
    </row>
    <row r="6" spans="2:17" ht="15" customHeight="1" x14ac:dyDescent="0.25">
      <c r="B6" s="421"/>
      <c r="C6" s="415"/>
      <c r="D6" s="417"/>
      <c r="E6" s="445"/>
      <c r="F6" s="363"/>
      <c r="G6" s="363" t="s">
        <v>268</v>
      </c>
      <c r="H6" s="363"/>
      <c r="I6" s="364" t="s">
        <v>422</v>
      </c>
      <c r="J6" s="364"/>
      <c r="K6" s="364"/>
      <c r="L6" s="364"/>
      <c r="M6" s="365">
        <v>184</v>
      </c>
      <c r="N6" s="361">
        <v>1</v>
      </c>
      <c r="O6" s="348">
        <f>M6*N6</f>
        <v>184</v>
      </c>
      <c r="P6" s="466"/>
      <c r="Q6" s="390"/>
    </row>
    <row r="7" spans="2:17" ht="15" customHeight="1" x14ac:dyDescent="0.25">
      <c r="B7" s="421"/>
      <c r="C7" s="415"/>
      <c r="D7" s="417"/>
      <c r="E7" s="445"/>
      <c r="F7" s="363"/>
      <c r="G7" s="363"/>
      <c r="H7" s="363"/>
      <c r="I7" s="364" t="s">
        <v>260</v>
      </c>
      <c r="J7" s="364"/>
      <c r="K7" s="364"/>
      <c r="L7" s="364"/>
      <c r="M7" s="365"/>
      <c r="N7" s="361"/>
      <c r="O7" s="348"/>
      <c r="P7" s="466"/>
      <c r="Q7" s="390"/>
    </row>
    <row r="8" spans="2:17" ht="15" customHeight="1" x14ac:dyDescent="0.25">
      <c r="B8" s="421"/>
      <c r="C8" s="415"/>
      <c r="D8" s="417"/>
      <c r="E8" s="445"/>
      <c r="F8" s="362" t="s">
        <v>262</v>
      </c>
      <c r="G8" s="362"/>
      <c r="H8" s="362"/>
      <c r="I8" s="364" t="s">
        <v>264</v>
      </c>
      <c r="J8" s="364"/>
      <c r="K8" s="364"/>
      <c r="L8" s="364"/>
      <c r="M8" s="198">
        <v>105</v>
      </c>
      <c r="N8" s="196">
        <v>3</v>
      </c>
      <c r="O8" s="188">
        <f t="shared" ref="O8" si="0">M8*N8</f>
        <v>315</v>
      </c>
      <c r="P8" s="466"/>
      <c r="Q8" s="390"/>
    </row>
    <row r="9" spans="2:17" ht="15" customHeight="1" x14ac:dyDescent="0.25">
      <c r="B9" s="421"/>
      <c r="C9" s="415"/>
      <c r="D9" s="417"/>
      <c r="E9" s="424"/>
      <c r="F9" s="362" t="s">
        <v>1</v>
      </c>
      <c r="G9" s="362"/>
      <c r="H9" s="362"/>
      <c r="I9" s="21" t="s">
        <v>11</v>
      </c>
      <c r="J9" s="206">
        <v>3.81</v>
      </c>
      <c r="K9" s="206">
        <v>10.36</v>
      </c>
      <c r="L9" s="198">
        <f>0.4*K9</f>
        <v>4.1440000000000001</v>
      </c>
      <c r="M9" s="198">
        <f>SUM(K9:L9)</f>
        <v>14.504</v>
      </c>
      <c r="N9" s="196">
        <v>18</v>
      </c>
      <c r="O9" s="188">
        <f>M9*N9</f>
        <v>261.072</v>
      </c>
      <c r="P9" s="466"/>
      <c r="Q9" s="390"/>
    </row>
    <row r="10" spans="2:17" ht="15" customHeight="1" x14ac:dyDescent="0.25">
      <c r="B10" s="421"/>
      <c r="C10" s="415"/>
      <c r="D10" s="417"/>
      <c r="E10" s="424"/>
      <c r="F10" s="362" t="s">
        <v>236</v>
      </c>
      <c r="G10" s="362"/>
      <c r="H10" s="362"/>
      <c r="I10" s="364" t="s">
        <v>237</v>
      </c>
      <c r="J10" s="364"/>
      <c r="K10" s="364"/>
      <c r="L10" s="364"/>
      <c r="M10" s="395">
        <v>16</v>
      </c>
      <c r="N10" s="343">
        <v>6</v>
      </c>
      <c r="O10" s="348">
        <f>M10*N10</f>
        <v>96</v>
      </c>
      <c r="P10" s="466"/>
      <c r="Q10" s="390"/>
    </row>
    <row r="11" spans="2:17" ht="15" customHeight="1" x14ac:dyDescent="0.25">
      <c r="B11" s="421"/>
      <c r="C11" s="415"/>
      <c r="D11" s="417"/>
      <c r="E11" s="424"/>
      <c r="F11" s="362"/>
      <c r="G11" s="362"/>
      <c r="H11" s="362"/>
      <c r="I11" s="364" t="s">
        <v>251</v>
      </c>
      <c r="J11" s="364"/>
      <c r="K11" s="364"/>
      <c r="L11" s="364"/>
      <c r="M11" s="395"/>
      <c r="N11" s="343"/>
      <c r="O11" s="348"/>
      <c r="P11" s="466"/>
      <c r="Q11" s="390"/>
    </row>
    <row r="12" spans="2:17" ht="15.75" customHeight="1" thickBot="1" x14ac:dyDescent="0.3">
      <c r="B12" s="421"/>
      <c r="C12" s="415"/>
      <c r="D12" s="417"/>
      <c r="E12" s="446"/>
      <c r="F12" s="402" t="s">
        <v>201</v>
      </c>
      <c r="G12" s="402"/>
      <c r="H12" s="402"/>
      <c r="I12" s="403" t="s">
        <v>250</v>
      </c>
      <c r="J12" s="403"/>
      <c r="K12" s="403"/>
      <c r="L12" s="403"/>
      <c r="M12" s="201">
        <v>9</v>
      </c>
      <c r="N12" s="202">
        <v>6</v>
      </c>
      <c r="O12" s="189">
        <f>M12*N12</f>
        <v>54</v>
      </c>
      <c r="P12" s="466"/>
      <c r="Q12" s="390"/>
    </row>
    <row r="13" spans="2:17" ht="30" customHeight="1" thickBot="1" x14ac:dyDescent="0.3">
      <c r="B13" s="421"/>
      <c r="C13" s="415"/>
      <c r="D13" s="417"/>
      <c r="E13" s="456" t="s">
        <v>420</v>
      </c>
      <c r="F13" s="457"/>
      <c r="G13" s="457"/>
      <c r="H13" s="457"/>
      <c r="I13" s="144" t="s">
        <v>135</v>
      </c>
      <c r="J13" s="145">
        <v>2.35</v>
      </c>
      <c r="K13" s="59">
        <v>4</v>
      </c>
      <c r="L13" s="60">
        <v>7</v>
      </c>
      <c r="M13" s="60">
        <f>SUM(K13:L13)</f>
        <v>11</v>
      </c>
      <c r="N13" s="59">
        <v>84</v>
      </c>
      <c r="O13" s="146">
        <f>M13*N13</f>
        <v>924</v>
      </c>
      <c r="P13" s="466"/>
      <c r="Q13" s="391"/>
    </row>
    <row r="14" spans="2:17" ht="15.75" customHeight="1" thickBot="1" x14ac:dyDescent="0.3">
      <c r="B14" s="421"/>
      <c r="C14" s="415"/>
      <c r="D14" s="416"/>
      <c r="E14" s="443" t="s">
        <v>228</v>
      </c>
      <c r="F14" s="444"/>
      <c r="G14" s="444"/>
      <c r="H14" s="444"/>
      <c r="I14" s="100" t="s">
        <v>229</v>
      </c>
      <c r="J14" s="71">
        <v>0.45</v>
      </c>
      <c r="K14" s="31">
        <v>0.63</v>
      </c>
      <c r="L14" s="32">
        <f>0.4*K14</f>
        <v>0.252</v>
      </c>
      <c r="M14" s="32">
        <f>SUM(K14:L14)</f>
        <v>0.88200000000000001</v>
      </c>
      <c r="N14" s="101">
        <v>424</v>
      </c>
      <c r="O14" s="33">
        <f>M14*N14</f>
        <v>373.96800000000002</v>
      </c>
      <c r="P14" s="466"/>
      <c r="Q14" s="391"/>
    </row>
    <row r="15" spans="2:17" ht="15.75" customHeight="1" x14ac:dyDescent="0.25">
      <c r="B15" s="421"/>
      <c r="C15" s="415"/>
      <c r="D15" s="417"/>
      <c r="E15" s="460" t="s">
        <v>314</v>
      </c>
      <c r="F15" s="377" t="s">
        <v>315</v>
      </c>
      <c r="G15" s="410" t="s">
        <v>262</v>
      </c>
      <c r="H15" s="410"/>
      <c r="I15" s="366" t="s">
        <v>321</v>
      </c>
      <c r="J15" s="366"/>
      <c r="K15" s="366"/>
      <c r="L15" s="366"/>
      <c r="M15" s="184">
        <v>40</v>
      </c>
      <c r="N15" s="183">
        <v>1</v>
      </c>
      <c r="O15" s="193">
        <f t="shared" ref="O15" si="1">M15*N15</f>
        <v>40</v>
      </c>
      <c r="P15" s="466"/>
      <c r="Q15" s="390"/>
    </row>
    <row r="16" spans="2:17" ht="15.75" customHeight="1" x14ac:dyDescent="0.25">
      <c r="B16" s="421"/>
      <c r="C16" s="415"/>
      <c r="D16" s="417"/>
      <c r="E16" s="424"/>
      <c r="F16" s="363"/>
      <c r="G16" s="362" t="s">
        <v>205</v>
      </c>
      <c r="H16" s="362"/>
      <c r="I16" s="64" t="s">
        <v>318</v>
      </c>
      <c r="J16" s="206">
        <v>1.85</v>
      </c>
      <c r="K16" s="196">
        <v>2.95</v>
      </c>
      <c r="L16" s="198">
        <v>2.85</v>
      </c>
      <c r="M16" s="198">
        <f>SUM(K16:L16)</f>
        <v>5.8000000000000007</v>
      </c>
      <c r="N16" s="7">
        <v>37</v>
      </c>
      <c r="O16" s="188">
        <f>M16*N16</f>
        <v>214.60000000000002</v>
      </c>
      <c r="P16" s="466"/>
      <c r="Q16" s="390"/>
    </row>
    <row r="17" spans="2:17" ht="15.75" customHeight="1" x14ac:dyDescent="0.25">
      <c r="B17" s="421"/>
      <c r="C17" s="415"/>
      <c r="D17" s="417"/>
      <c r="E17" s="424"/>
      <c r="F17" s="363"/>
      <c r="G17" s="362" t="s">
        <v>226</v>
      </c>
      <c r="H17" s="362"/>
      <c r="I17" s="64" t="s">
        <v>319</v>
      </c>
      <c r="J17" s="206">
        <v>4.25</v>
      </c>
      <c r="K17" s="196">
        <v>8.26</v>
      </c>
      <c r="L17" s="198">
        <f t="shared" ref="L17" si="2">0.4*K17</f>
        <v>3.3040000000000003</v>
      </c>
      <c r="M17" s="198">
        <f>SUM(K17:L17)</f>
        <v>11.564</v>
      </c>
      <c r="N17" s="196">
        <v>1</v>
      </c>
      <c r="O17" s="188">
        <f>M17*N17</f>
        <v>11.564</v>
      </c>
      <c r="P17" s="466"/>
      <c r="Q17" s="390"/>
    </row>
    <row r="18" spans="2:17" ht="15.75" customHeight="1" x14ac:dyDescent="0.25">
      <c r="B18" s="421"/>
      <c r="C18" s="415"/>
      <c r="D18" s="417"/>
      <c r="E18" s="424"/>
      <c r="F18" s="363"/>
      <c r="G18" s="362"/>
      <c r="H18" s="362"/>
      <c r="I18" s="21" t="s">
        <v>171</v>
      </c>
      <c r="J18" s="196">
        <v>1.8</v>
      </c>
      <c r="K18" s="196">
        <v>4</v>
      </c>
      <c r="L18" s="198">
        <f>0.4*K18</f>
        <v>1.6</v>
      </c>
      <c r="M18" s="198">
        <f t="shared" ref="M18" si="3">SUM(K18:L18)</f>
        <v>5.6</v>
      </c>
      <c r="N18" s="198">
        <v>1</v>
      </c>
      <c r="O18" s="188">
        <f t="shared" ref="O18" si="4">M18*N18</f>
        <v>5.6</v>
      </c>
      <c r="P18" s="466"/>
      <c r="Q18" s="390"/>
    </row>
    <row r="19" spans="2:17" ht="15.75" customHeight="1" x14ac:dyDescent="0.25">
      <c r="B19" s="421"/>
      <c r="C19" s="415"/>
      <c r="D19" s="417"/>
      <c r="E19" s="424"/>
      <c r="F19" s="363"/>
      <c r="G19" s="375" t="s">
        <v>208</v>
      </c>
      <c r="H19" s="375" t="s">
        <v>13</v>
      </c>
      <c r="I19" s="21" t="s">
        <v>320</v>
      </c>
      <c r="J19" s="196">
        <v>0.37</v>
      </c>
      <c r="K19" s="196">
        <v>1.25</v>
      </c>
      <c r="L19" s="198">
        <f>0.4*K19</f>
        <v>0.5</v>
      </c>
      <c r="M19" s="198">
        <f t="shared" ref="M19:M21" si="5">SUM(K19:L19)</f>
        <v>1.75</v>
      </c>
      <c r="N19" s="198">
        <v>2</v>
      </c>
      <c r="O19" s="188">
        <f t="shared" ref="O19:O25" si="6">M19*N19</f>
        <v>3.5</v>
      </c>
      <c r="P19" s="466"/>
      <c r="Q19" s="390"/>
    </row>
    <row r="20" spans="2:17" ht="15.75" customHeight="1" x14ac:dyDescent="0.25">
      <c r="B20" s="421"/>
      <c r="C20" s="415"/>
      <c r="D20" s="417"/>
      <c r="E20" s="424"/>
      <c r="F20" s="363"/>
      <c r="G20" s="376"/>
      <c r="H20" s="376"/>
      <c r="I20" s="21" t="s">
        <v>171</v>
      </c>
      <c r="J20" s="196">
        <v>1.8</v>
      </c>
      <c r="K20" s="196">
        <v>4</v>
      </c>
      <c r="L20" s="198">
        <f>0.4*K20</f>
        <v>1.6</v>
      </c>
      <c r="M20" s="198">
        <f t="shared" si="5"/>
        <v>5.6</v>
      </c>
      <c r="N20" s="198">
        <v>2</v>
      </c>
      <c r="O20" s="188">
        <f t="shared" si="6"/>
        <v>11.2</v>
      </c>
      <c r="P20" s="466"/>
      <c r="Q20" s="390"/>
    </row>
    <row r="21" spans="2:17" ht="15.75" customHeight="1" x14ac:dyDescent="0.25">
      <c r="B21" s="421"/>
      <c r="C21" s="415"/>
      <c r="D21" s="417"/>
      <c r="E21" s="424"/>
      <c r="F21" s="363"/>
      <c r="G21" s="376"/>
      <c r="H21" s="376"/>
      <c r="I21" s="21" t="s">
        <v>175</v>
      </c>
      <c r="J21" s="196">
        <v>1.8</v>
      </c>
      <c r="K21" s="196">
        <v>4</v>
      </c>
      <c r="L21" s="198">
        <f>0.4*K21</f>
        <v>1.6</v>
      </c>
      <c r="M21" s="198">
        <f t="shared" si="5"/>
        <v>5.6</v>
      </c>
      <c r="N21" s="198">
        <v>2</v>
      </c>
      <c r="O21" s="188">
        <f t="shared" si="6"/>
        <v>11.2</v>
      </c>
      <c r="P21" s="466"/>
      <c r="Q21" s="390"/>
    </row>
    <row r="22" spans="2:17" ht="15.75" customHeight="1" x14ac:dyDescent="0.25">
      <c r="B22" s="421"/>
      <c r="C22" s="415"/>
      <c r="D22" s="417"/>
      <c r="E22" s="424"/>
      <c r="F22" s="363"/>
      <c r="G22" s="376"/>
      <c r="H22" s="376"/>
      <c r="I22" s="90" t="s">
        <v>57</v>
      </c>
      <c r="J22" s="206">
        <v>0.43</v>
      </c>
      <c r="K22" s="206">
        <v>1.46</v>
      </c>
      <c r="L22" s="198">
        <f t="shared" ref="L22:L23" si="7">0.4*K22</f>
        <v>0.58399999999999996</v>
      </c>
      <c r="M22" s="198">
        <f t="shared" ref="M22:M23" si="8">SUM(K22:L22)</f>
        <v>2.044</v>
      </c>
      <c r="N22" s="196">
        <v>1</v>
      </c>
      <c r="O22" s="188">
        <f t="shared" si="6"/>
        <v>2.044</v>
      </c>
      <c r="P22" s="466"/>
      <c r="Q22" s="390"/>
    </row>
    <row r="23" spans="2:17" ht="15.75" customHeight="1" x14ac:dyDescent="0.25">
      <c r="B23" s="421"/>
      <c r="C23" s="415"/>
      <c r="D23" s="417"/>
      <c r="E23" s="424"/>
      <c r="F23" s="363"/>
      <c r="G23" s="376"/>
      <c r="H23" s="376"/>
      <c r="I23" s="20" t="s">
        <v>99</v>
      </c>
      <c r="J23" s="196">
        <v>0.63</v>
      </c>
      <c r="K23" s="196">
        <v>2.2000000000000002</v>
      </c>
      <c r="L23" s="198">
        <f t="shared" si="7"/>
        <v>0.88000000000000012</v>
      </c>
      <c r="M23" s="198">
        <f t="shared" si="8"/>
        <v>3.08</v>
      </c>
      <c r="N23" s="198">
        <v>1</v>
      </c>
      <c r="O23" s="188">
        <f t="shared" si="6"/>
        <v>3.08</v>
      </c>
      <c r="P23" s="466"/>
      <c r="Q23" s="390"/>
    </row>
    <row r="24" spans="2:17" ht="15.75" customHeight="1" x14ac:dyDescent="0.25">
      <c r="B24" s="421"/>
      <c r="C24" s="415"/>
      <c r="D24" s="417"/>
      <c r="E24" s="424"/>
      <c r="F24" s="363"/>
      <c r="G24" s="376"/>
      <c r="H24" s="376"/>
      <c r="I24" s="21" t="s">
        <v>123</v>
      </c>
      <c r="J24" s="196">
        <v>0.96</v>
      </c>
      <c r="K24" s="196">
        <v>2.33</v>
      </c>
      <c r="L24" s="198">
        <f>0.4*K24</f>
        <v>0.93200000000000005</v>
      </c>
      <c r="M24" s="198">
        <f t="shared" ref="M24:M25" si="9">SUM(K24:L24)</f>
        <v>3.262</v>
      </c>
      <c r="N24" s="198">
        <v>2</v>
      </c>
      <c r="O24" s="188">
        <f t="shared" si="6"/>
        <v>6.524</v>
      </c>
      <c r="P24" s="466"/>
      <c r="Q24" s="390"/>
    </row>
    <row r="25" spans="2:17" ht="15.75" customHeight="1" x14ac:dyDescent="0.25">
      <c r="B25" s="421"/>
      <c r="C25" s="415"/>
      <c r="D25" s="417"/>
      <c r="E25" s="424"/>
      <c r="F25" s="363"/>
      <c r="G25" s="376"/>
      <c r="H25" s="368"/>
      <c r="I25" s="21" t="s">
        <v>60</v>
      </c>
      <c r="J25" s="196">
        <v>1.2</v>
      </c>
      <c r="K25" s="196">
        <v>2.8</v>
      </c>
      <c r="L25" s="198">
        <f t="shared" ref="L25" si="10">0.4*K25</f>
        <v>1.1199999999999999</v>
      </c>
      <c r="M25" s="198">
        <f t="shared" si="9"/>
        <v>3.92</v>
      </c>
      <c r="N25" s="196">
        <v>2</v>
      </c>
      <c r="O25" s="194">
        <f t="shared" si="6"/>
        <v>7.84</v>
      </c>
      <c r="P25" s="466"/>
      <c r="Q25" s="390"/>
    </row>
    <row r="26" spans="2:17" ht="15.75" customHeight="1" x14ac:dyDescent="0.25">
      <c r="B26" s="421"/>
      <c r="C26" s="415"/>
      <c r="D26" s="417"/>
      <c r="E26" s="424"/>
      <c r="F26" s="363"/>
      <c r="G26" s="376"/>
      <c r="H26" s="362" t="s">
        <v>210</v>
      </c>
      <c r="I26" s="21" t="s">
        <v>48</v>
      </c>
      <c r="J26" s="206">
        <v>0.43</v>
      </c>
      <c r="K26" s="196">
        <v>0.9</v>
      </c>
      <c r="L26" s="161">
        <f t="shared" ref="L26:L30" si="11">0.4*K26</f>
        <v>0.36000000000000004</v>
      </c>
      <c r="M26" s="198">
        <f t="shared" ref="M26:M30" si="12">SUM(K26:L26)</f>
        <v>1.26</v>
      </c>
      <c r="N26" s="198">
        <v>2</v>
      </c>
      <c r="O26" s="194">
        <f t="shared" ref="O26:O30" si="13">M26*N26</f>
        <v>2.52</v>
      </c>
      <c r="P26" s="466"/>
      <c r="Q26" s="390"/>
    </row>
    <row r="27" spans="2:17" ht="15.75" customHeight="1" x14ac:dyDescent="0.25">
      <c r="B27" s="421"/>
      <c r="C27" s="415"/>
      <c r="D27" s="417"/>
      <c r="E27" s="424"/>
      <c r="F27" s="363"/>
      <c r="G27" s="376"/>
      <c r="H27" s="362"/>
      <c r="I27" s="21" t="s">
        <v>47</v>
      </c>
      <c r="J27" s="196">
        <v>0.6</v>
      </c>
      <c r="K27" s="196">
        <v>0.9</v>
      </c>
      <c r="L27" s="161">
        <f t="shared" si="11"/>
        <v>0.36000000000000004</v>
      </c>
      <c r="M27" s="198">
        <f t="shared" si="12"/>
        <v>1.26</v>
      </c>
      <c r="N27" s="198">
        <v>2</v>
      </c>
      <c r="O27" s="194">
        <f t="shared" si="13"/>
        <v>2.52</v>
      </c>
      <c r="P27" s="466"/>
      <c r="Q27" s="390"/>
    </row>
    <row r="28" spans="2:17" ht="15.75" customHeight="1" x14ac:dyDescent="0.25">
      <c r="B28" s="421"/>
      <c r="C28" s="415"/>
      <c r="D28" s="417"/>
      <c r="E28" s="424"/>
      <c r="F28" s="363"/>
      <c r="G28" s="376"/>
      <c r="H28" s="362"/>
      <c r="I28" s="21" t="s">
        <v>49</v>
      </c>
      <c r="J28" s="206">
        <v>0.13</v>
      </c>
      <c r="K28" s="196">
        <v>0.4</v>
      </c>
      <c r="L28" s="161">
        <f t="shared" si="11"/>
        <v>0.16000000000000003</v>
      </c>
      <c r="M28" s="198">
        <f t="shared" si="12"/>
        <v>0.56000000000000005</v>
      </c>
      <c r="N28" s="198">
        <v>2</v>
      </c>
      <c r="O28" s="194">
        <f t="shared" si="13"/>
        <v>1.1200000000000001</v>
      </c>
      <c r="P28" s="466"/>
      <c r="Q28" s="390"/>
    </row>
    <row r="29" spans="2:17" ht="15.75" customHeight="1" x14ac:dyDescent="0.25">
      <c r="B29" s="421"/>
      <c r="C29" s="415"/>
      <c r="D29" s="417"/>
      <c r="E29" s="424"/>
      <c r="F29" s="363"/>
      <c r="G29" s="376"/>
      <c r="H29" s="362" t="s">
        <v>211</v>
      </c>
      <c r="I29" s="21" t="s">
        <v>48</v>
      </c>
      <c r="J29" s="206">
        <v>0.43</v>
      </c>
      <c r="K29" s="196">
        <v>0.9</v>
      </c>
      <c r="L29" s="161">
        <f t="shared" si="11"/>
        <v>0.36000000000000004</v>
      </c>
      <c r="M29" s="198">
        <f t="shared" si="12"/>
        <v>1.26</v>
      </c>
      <c r="N29" s="198">
        <v>2</v>
      </c>
      <c r="O29" s="194">
        <f t="shared" si="13"/>
        <v>2.52</v>
      </c>
      <c r="P29" s="466"/>
      <c r="Q29" s="390"/>
    </row>
    <row r="30" spans="2:17" ht="15.75" customHeight="1" x14ac:dyDescent="0.25">
      <c r="B30" s="421"/>
      <c r="C30" s="415"/>
      <c r="D30" s="417"/>
      <c r="E30" s="424"/>
      <c r="F30" s="363"/>
      <c r="G30" s="376"/>
      <c r="H30" s="362"/>
      <c r="I30" s="21" t="s">
        <v>47</v>
      </c>
      <c r="J30" s="196">
        <v>0.6</v>
      </c>
      <c r="K30" s="196">
        <v>0.9</v>
      </c>
      <c r="L30" s="161">
        <f t="shared" si="11"/>
        <v>0.36000000000000004</v>
      </c>
      <c r="M30" s="198">
        <f t="shared" si="12"/>
        <v>1.26</v>
      </c>
      <c r="N30" s="198">
        <v>2</v>
      </c>
      <c r="O30" s="194">
        <f t="shared" si="13"/>
        <v>2.52</v>
      </c>
      <c r="P30" s="466"/>
      <c r="Q30" s="390"/>
    </row>
    <row r="31" spans="2:17" ht="15.75" customHeight="1" x14ac:dyDescent="0.25">
      <c r="B31" s="421"/>
      <c r="C31" s="415"/>
      <c r="D31" s="417"/>
      <c r="E31" s="424"/>
      <c r="F31" s="363"/>
      <c r="G31" s="376"/>
      <c r="H31" s="362" t="s">
        <v>317</v>
      </c>
      <c r="I31" s="21" t="s">
        <v>75</v>
      </c>
      <c r="J31" s="206">
        <v>0.43</v>
      </c>
      <c r="K31" s="196">
        <v>2.8</v>
      </c>
      <c r="L31" s="161">
        <f>0.4*K31</f>
        <v>1.1199999999999999</v>
      </c>
      <c r="M31" s="198">
        <f>SUM(K31:L31)</f>
        <v>3.92</v>
      </c>
      <c r="N31" s="198">
        <v>1</v>
      </c>
      <c r="O31" s="194">
        <f>M31*N31</f>
        <v>3.92</v>
      </c>
      <c r="P31" s="466"/>
      <c r="Q31" s="390"/>
    </row>
    <row r="32" spans="2:17" ht="15.75" customHeight="1" x14ac:dyDescent="0.25">
      <c r="B32" s="421"/>
      <c r="C32" s="415"/>
      <c r="D32" s="417"/>
      <c r="E32" s="424"/>
      <c r="F32" s="363"/>
      <c r="G32" s="368"/>
      <c r="H32" s="362"/>
      <c r="I32" s="21" t="s">
        <v>76</v>
      </c>
      <c r="J32" s="196">
        <v>0.6</v>
      </c>
      <c r="K32" s="196">
        <v>1.95</v>
      </c>
      <c r="L32" s="161">
        <f>0.4*K32</f>
        <v>0.78</v>
      </c>
      <c r="M32" s="198">
        <f>SUM(K32:L32)</f>
        <v>2.73</v>
      </c>
      <c r="N32" s="198">
        <v>1</v>
      </c>
      <c r="O32" s="194">
        <f>M32*N32</f>
        <v>2.73</v>
      </c>
      <c r="P32" s="466"/>
      <c r="Q32" s="390"/>
    </row>
    <row r="33" spans="2:17" ht="15.75" customHeight="1" x14ac:dyDescent="0.25">
      <c r="B33" s="421"/>
      <c r="C33" s="415"/>
      <c r="D33" s="417"/>
      <c r="E33" s="424"/>
      <c r="F33" s="363" t="s">
        <v>316</v>
      </c>
      <c r="G33" s="362" t="s">
        <v>262</v>
      </c>
      <c r="H33" s="362"/>
      <c r="I33" s="364" t="s">
        <v>321</v>
      </c>
      <c r="J33" s="364"/>
      <c r="K33" s="364"/>
      <c r="L33" s="364"/>
      <c r="M33" s="198">
        <v>40</v>
      </c>
      <c r="N33" s="196">
        <v>1</v>
      </c>
      <c r="O33" s="188">
        <f t="shared" ref="O33" si="14">M33*N33</f>
        <v>40</v>
      </c>
      <c r="P33" s="466"/>
      <c r="Q33" s="390"/>
    </row>
    <row r="34" spans="2:17" ht="15.75" customHeight="1" x14ac:dyDescent="0.25">
      <c r="B34" s="421"/>
      <c r="C34" s="415"/>
      <c r="D34" s="417"/>
      <c r="E34" s="424"/>
      <c r="F34" s="363"/>
      <c r="G34" s="362" t="s">
        <v>226</v>
      </c>
      <c r="H34" s="362"/>
      <c r="I34" s="64" t="s">
        <v>322</v>
      </c>
      <c r="J34" s="206">
        <v>5.2</v>
      </c>
      <c r="K34" s="196">
        <v>9.8000000000000007</v>
      </c>
      <c r="L34" s="198">
        <f t="shared" ref="L34" si="15">0.4*K34</f>
        <v>3.9200000000000004</v>
      </c>
      <c r="M34" s="198">
        <f>SUM(K34:L34)</f>
        <v>13.72</v>
      </c>
      <c r="N34" s="196">
        <v>1</v>
      </c>
      <c r="O34" s="188">
        <f t="shared" ref="O34:O40" si="16">M34*N34</f>
        <v>13.72</v>
      </c>
      <c r="P34" s="466"/>
      <c r="Q34" s="390"/>
    </row>
    <row r="35" spans="2:17" ht="15.75" customHeight="1" x14ac:dyDescent="0.25">
      <c r="B35" s="421"/>
      <c r="C35" s="415"/>
      <c r="D35" s="417"/>
      <c r="E35" s="424"/>
      <c r="F35" s="363"/>
      <c r="G35" s="362" t="s">
        <v>316</v>
      </c>
      <c r="H35" s="362"/>
      <c r="I35" s="364" t="s">
        <v>323</v>
      </c>
      <c r="J35" s="364"/>
      <c r="K35" s="364"/>
      <c r="L35" s="364"/>
      <c r="M35" s="365">
        <v>70</v>
      </c>
      <c r="N35" s="361">
        <v>1</v>
      </c>
      <c r="O35" s="348">
        <f t="shared" ref="O35" si="17">M35*N35</f>
        <v>70</v>
      </c>
      <c r="P35" s="466"/>
      <c r="Q35" s="390"/>
    </row>
    <row r="36" spans="2:17" ht="15.75" customHeight="1" x14ac:dyDescent="0.25">
      <c r="B36" s="421"/>
      <c r="C36" s="415"/>
      <c r="D36" s="417"/>
      <c r="E36" s="424"/>
      <c r="F36" s="363"/>
      <c r="G36" s="362"/>
      <c r="H36" s="362"/>
      <c r="I36" s="364" t="s">
        <v>344</v>
      </c>
      <c r="J36" s="364"/>
      <c r="K36" s="364"/>
      <c r="L36" s="364"/>
      <c r="M36" s="365"/>
      <c r="N36" s="361"/>
      <c r="O36" s="348"/>
      <c r="P36" s="466"/>
      <c r="Q36" s="390"/>
    </row>
    <row r="37" spans="2:17" ht="15.75" customHeight="1" x14ac:dyDescent="0.25">
      <c r="B37" s="421"/>
      <c r="C37" s="415"/>
      <c r="D37" s="417"/>
      <c r="E37" s="424"/>
      <c r="F37" s="363"/>
      <c r="G37" s="363" t="s">
        <v>208</v>
      </c>
      <c r="H37" s="362" t="s">
        <v>210</v>
      </c>
      <c r="I37" s="21" t="s">
        <v>75</v>
      </c>
      <c r="J37" s="206">
        <v>0.43</v>
      </c>
      <c r="K37" s="196">
        <v>2.8</v>
      </c>
      <c r="L37" s="161">
        <f>0.4*K37</f>
        <v>1.1199999999999999</v>
      </c>
      <c r="M37" s="198">
        <f>SUM(K37:L37)</f>
        <v>3.92</v>
      </c>
      <c r="N37" s="198">
        <v>1</v>
      </c>
      <c r="O37" s="194">
        <f t="shared" si="16"/>
        <v>3.92</v>
      </c>
      <c r="P37" s="466"/>
      <c r="Q37" s="390"/>
    </row>
    <row r="38" spans="2:17" ht="15.75" customHeight="1" x14ac:dyDescent="0.25">
      <c r="B38" s="421"/>
      <c r="C38" s="415"/>
      <c r="D38" s="417"/>
      <c r="E38" s="424"/>
      <c r="F38" s="363"/>
      <c r="G38" s="363"/>
      <c r="H38" s="362"/>
      <c r="I38" s="21" t="s">
        <v>76</v>
      </c>
      <c r="J38" s="196">
        <v>0.6</v>
      </c>
      <c r="K38" s="196">
        <v>1.95</v>
      </c>
      <c r="L38" s="161">
        <f>0.4*K38</f>
        <v>0.78</v>
      </c>
      <c r="M38" s="198">
        <f>SUM(K38:L38)</f>
        <v>2.73</v>
      </c>
      <c r="N38" s="198">
        <v>1</v>
      </c>
      <c r="O38" s="194">
        <f t="shared" si="16"/>
        <v>2.73</v>
      </c>
      <c r="P38" s="466"/>
      <c r="Q38" s="390"/>
    </row>
    <row r="39" spans="2:17" ht="15.75" customHeight="1" x14ac:dyDescent="0.25">
      <c r="B39" s="421"/>
      <c r="C39" s="415"/>
      <c r="D39" s="417"/>
      <c r="E39" s="424"/>
      <c r="F39" s="363"/>
      <c r="G39" s="363"/>
      <c r="H39" s="362" t="s">
        <v>211</v>
      </c>
      <c r="I39" s="21" t="s">
        <v>75</v>
      </c>
      <c r="J39" s="206">
        <v>0.43</v>
      </c>
      <c r="K39" s="196">
        <v>2.8</v>
      </c>
      <c r="L39" s="161">
        <f>0.4*K39</f>
        <v>1.1199999999999999</v>
      </c>
      <c r="M39" s="198">
        <f>SUM(K39:L39)</f>
        <v>3.92</v>
      </c>
      <c r="N39" s="198">
        <v>1</v>
      </c>
      <c r="O39" s="194">
        <f t="shared" si="16"/>
        <v>3.92</v>
      </c>
      <c r="P39" s="466"/>
      <c r="Q39" s="390"/>
    </row>
    <row r="40" spans="2:17" ht="15.75" customHeight="1" thickBot="1" x14ac:dyDescent="0.3">
      <c r="B40" s="421"/>
      <c r="C40" s="415"/>
      <c r="D40" s="417"/>
      <c r="E40" s="446"/>
      <c r="F40" s="378"/>
      <c r="G40" s="378"/>
      <c r="H40" s="402"/>
      <c r="I40" s="50" t="s">
        <v>76</v>
      </c>
      <c r="J40" s="202">
        <v>0.6</v>
      </c>
      <c r="K40" s="202">
        <v>1.95</v>
      </c>
      <c r="L40" s="19">
        <f>0.4*K40</f>
        <v>0.78</v>
      </c>
      <c r="M40" s="201">
        <f>SUM(K40:L40)</f>
        <v>2.73</v>
      </c>
      <c r="N40" s="201">
        <v>1</v>
      </c>
      <c r="O40" s="29">
        <f t="shared" si="16"/>
        <v>2.73</v>
      </c>
      <c r="P40" s="466"/>
      <c r="Q40" s="390"/>
    </row>
    <row r="41" spans="2:17" ht="15" customHeight="1" x14ac:dyDescent="0.25">
      <c r="B41" s="421"/>
      <c r="C41" s="415"/>
      <c r="D41" s="417"/>
      <c r="E41" s="458" t="s">
        <v>226</v>
      </c>
      <c r="F41" s="387" t="s">
        <v>9</v>
      </c>
      <c r="G41" s="387"/>
      <c r="H41" s="387"/>
      <c r="I41" s="459" t="s">
        <v>230</v>
      </c>
      <c r="J41" s="397">
        <v>19.600000000000001</v>
      </c>
      <c r="K41" s="397">
        <v>35.799999999999997</v>
      </c>
      <c r="L41" s="394">
        <f>0.4*K41</f>
        <v>14.32</v>
      </c>
      <c r="M41" s="394">
        <f>SUM(K41:L41)</f>
        <v>50.12</v>
      </c>
      <c r="N41" s="397">
        <v>5</v>
      </c>
      <c r="O41" s="405">
        <f>M41*N41</f>
        <v>250.6</v>
      </c>
      <c r="P41" s="466"/>
      <c r="Q41" s="391"/>
    </row>
    <row r="42" spans="2:17" ht="15" customHeight="1" x14ac:dyDescent="0.25">
      <c r="B42" s="421"/>
      <c r="C42" s="415"/>
      <c r="D42" s="417"/>
      <c r="E42" s="424"/>
      <c r="F42" s="362" t="s">
        <v>35</v>
      </c>
      <c r="G42" s="362"/>
      <c r="H42" s="362"/>
      <c r="I42" s="429"/>
      <c r="J42" s="343"/>
      <c r="K42" s="343"/>
      <c r="L42" s="395"/>
      <c r="M42" s="395"/>
      <c r="N42" s="343"/>
      <c r="O42" s="406"/>
      <c r="P42" s="466"/>
      <c r="Q42" s="391"/>
    </row>
    <row r="43" spans="2:17" ht="15" customHeight="1" x14ac:dyDescent="0.25">
      <c r="B43" s="421"/>
      <c r="C43" s="415"/>
      <c r="D43" s="417"/>
      <c r="E43" s="424"/>
      <c r="F43" s="362" t="s">
        <v>8</v>
      </c>
      <c r="G43" s="362"/>
      <c r="H43" s="362"/>
      <c r="I43" s="429"/>
      <c r="J43" s="343"/>
      <c r="K43" s="343"/>
      <c r="L43" s="395"/>
      <c r="M43" s="395"/>
      <c r="N43" s="343"/>
      <c r="O43" s="406"/>
      <c r="P43" s="466"/>
      <c r="Q43" s="391"/>
    </row>
    <row r="44" spans="2:17" ht="15" customHeight="1" x14ac:dyDescent="0.25">
      <c r="B44" s="421"/>
      <c r="C44" s="415"/>
      <c r="D44" s="417"/>
      <c r="E44" s="424"/>
      <c r="F44" s="362" t="s">
        <v>221</v>
      </c>
      <c r="G44" s="362"/>
      <c r="H44" s="362"/>
      <c r="I44" s="77" t="s">
        <v>59</v>
      </c>
      <c r="J44" s="159">
        <v>1.73</v>
      </c>
      <c r="K44" s="159">
        <v>5.43</v>
      </c>
      <c r="L44" s="149">
        <f t="shared" ref="L44:L53" si="18">0.4*K44</f>
        <v>2.1720000000000002</v>
      </c>
      <c r="M44" s="149">
        <f t="shared" ref="M44:M53" si="19">SUM(K44:L44)</f>
        <v>7.6020000000000003</v>
      </c>
      <c r="N44" s="150">
        <v>10</v>
      </c>
      <c r="O44" s="148">
        <f t="shared" ref="O44:O53" si="20">M44*N44</f>
        <v>76.02000000000001</v>
      </c>
      <c r="P44" s="466"/>
      <c r="Q44" s="391"/>
    </row>
    <row r="45" spans="2:17" ht="15" customHeight="1" x14ac:dyDescent="0.25">
      <c r="B45" s="421"/>
      <c r="C45" s="415"/>
      <c r="D45" s="417"/>
      <c r="E45" s="424"/>
      <c r="F45" s="362" t="s">
        <v>227</v>
      </c>
      <c r="G45" s="362"/>
      <c r="H45" s="362"/>
      <c r="I45" s="21" t="s">
        <v>58</v>
      </c>
      <c r="J45" s="159">
        <v>0.95</v>
      </c>
      <c r="K45" s="159">
        <v>3.49</v>
      </c>
      <c r="L45" s="149">
        <f t="shared" si="18"/>
        <v>1.3960000000000001</v>
      </c>
      <c r="M45" s="149">
        <f t="shared" si="19"/>
        <v>4.8860000000000001</v>
      </c>
      <c r="N45" s="150">
        <v>16</v>
      </c>
      <c r="O45" s="148">
        <f t="shared" si="20"/>
        <v>78.176000000000002</v>
      </c>
      <c r="P45" s="466"/>
      <c r="Q45" s="391"/>
    </row>
    <row r="46" spans="2:17" ht="15" customHeight="1" x14ac:dyDescent="0.25">
      <c r="B46" s="421"/>
      <c r="C46" s="415"/>
      <c r="D46" s="417"/>
      <c r="E46" s="424"/>
      <c r="F46" s="362" t="s">
        <v>219</v>
      </c>
      <c r="G46" s="362"/>
      <c r="H46" s="362"/>
      <c r="I46" s="21" t="s">
        <v>231</v>
      </c>
      <c r="J46" s="159">
        <v>0.98</v>
      </c>
      <c r="K46" s="159">
        <v>2.5499999999999998</v>
      </c>
      <c r="L46" s="149">
        <f t="shared" si="18"/>
        <v>1.02</v>
      </c>
      <c r="M46" s="149">
        <f t="shared" si="19"/>
        <v>3.57</v>
      </c>
      <c r="N46" s="150">
        <v>20</v>
      </c>
      <c r="O46" s="148">
        <f t="shared" si="20"/>
        <v>71.399999999999991</v>
      </c>
      <c r="P46" s="466"/>
      <c r="Q46" s="391"/>
    </row>
    <row r="47" spans="2:17" ht="15" customHeight="1" x14ac:dyDescent="0.25">
      <c r="B47" s="421"/>
      <c r="C47" s="415"/>
      <c r="D47" s="417"/>
      <c r="E47" s="424"/>
      <c r="F47" s="362" t="s">
        <v>232</v>
      </c>
      <c r="G47" s="362"/>
      <c r="H47" s="362"/>
      <c r="I47" s="21" t="s">
        <v>231</v>
      </c>
      <c r="J47" s="159">
        <v>0.98</v>
      </c>
      <c r="K47" s="159">
        <v>2.5499999999999998</v>
      </c>
      <c r="L47" s="149">
        <f t="shared" si="18"/>
        <v>1.02</v>
      </c>
      <c r="M47" s="149">
        <f t="shared" si="19"/>
        <v>3.57</v>
      </c>
      <c r="N47" s="150">
        <v>8</v>
      </c>
      <c r="O47" s="148">
        <f t="shared" si="20"/>
        <v>28.56</v>
      </c>
      <c r="P47" s="466"/>
      <c r="Q47" s="391"/>
    </row>
    <row r="48" spans="2:17" ht="15" customHeight="1" thickBot="1" x14ac:dyDescent="0.3">
      <c r="B48" s="421"/>
      <c r="C48" s="415"/>
      <c r="D48" s="417"/>
      <c r="E48" s="446"/>
      <c r="F48" s="402"/>
      <c r="G48" s="402"/>
      <c r="H48" s="402"/>
      <c r="I48" s="50" t="s">
        <v>233</v>
      </c>
      <c r="J48" s="30">
        <v>2.5499999999999998</v>
      </c>
      <c r="K48" s="157">
        <v>3.9</v>
      </c>
      <c r="L48" s="156">
        <f t="shared" si="18"/>
        <v>1.56</v>
      </c>
      <c r="M48" s="156">
        <f t="shared" si="19"/>
        <v>5.46</v>
      </c>
      <c r="N48" s="157">
        <v>8</v>
      </c>
      <c r="O48" s="155">
        <f t="shared" si="20"/>
        <v>43.68</v>
      </c>
      <c r="P48" s="466"/>
      <c r="Q48" s="391"/>
    </row>
    <row r="49" spans="2:17" ht="23.25" customHeight="1" x14ac:dyDescent="0.25">
      <c r="B49" s="421"/>
      <c r="C49" s="415"/>
      <c r="D49" s="417"/>
      <c r="E49" s="423" t="s">
        <v>289</v>
      </c>
      <c r="F49" s="410" t="s">
        <v>0</v>
      </c>
      <c r="G49" s="410"/>
      <c r="H49" s="410"/>
      <c r="I49" s="426" t="s">
        <v>362</v>
      </c>
      <c r="J49" s="427"/>
      <c r="K49" s="427"/>
      <c r="L49" s="427"/>
      <c r="M49" s="154">
        <v>151</v>
      </c>
      <c r="N49" s="153">
        <v>1</v>
      </c>
      <c r="O49" s="147">
        <f t="shared" si="20"/>
        <v>151</v>
      </c>
      <c r="P49" s="466"/>
      <c r="Q49" s="391"/>
    </row>
    <row r="50" spans="2:17" ht="21" customHeight="1" x14ac:dyDescent="0.25">
      <c r="B50" s="421"/>
      <c r="C50" s="415"/>
      <c r="D50" s="417"/>
      <c r="E50" s="424"/>
      <c r="F50" s="362" t="s">
        <v>36</v>
      </c>
      <c r="G50" s="362"/>
      <c r="H50" s="362"/>
      <c r="I50" s="428" t="s">
        <v>363</v>
      </c>
      <c r="J50" s="429"/>
      <c r="K50" s="429"/>
      <c r="L50" s="429"/>
      <c r="M50" s="401">
        <v>520</v>
      </c>
      <c r="N50" s="344">
        <v>1</v>
      </c>
      <c r="O50" s="470">
        <f>M50*N50</f>
        <v>520</v>
      </c>
      <c r="P50" s="466"/>
      <c r="Q50" s="391"/>
    </row>
    <row r="51" spans="2:17" ht="18.75" customHeight="1" x14ac:dyDescent="0.25">
      <c r="B51" s="421"/>
      <c r="C51" s="415"/>
      <c r="D51" s="417"/>
      <c r="E51" s="424"/>
      <c r="F51" s="362"/>
      <c r="G51" s="362"/>
      <c r="H51" s="362"/>
      <c r="I51" s="428" t="s">
        <v>364</v>
      </c>
      <c r="J51" s="429"/>
      <c r="K51" s="429"/>
      <c r="L51" s="429"/>
      <c r="M51" s="473"/>
      <c r="N51" s="475"/>
      <c r="O51" s="471"/>
      <c r="P51" s="466"/>
      <c r="Q51" s="391"/>
    </row>
    <row r="52" spans="2:17" ht="23.25" customHeight="1" thickBot="1" x14ac:dyDescent="0.3">
      <c r="B52" s="421"/>
      <c r="C52" s="415"/>
      <c r="D52" s="417"/>
      <c r="E52" s="425"/>
      <c r="F52" s="412"/>
      <c r="G52" s="412"/>
      <c r="H52" s="412"/>
      <c r="I52" s="430" t="s">
        <v>365</v>
      </c>
      <c r="J52" s="431"/>
      <c r="K52" s="431"/>
      <c r="L52" s="431"/>
      <c r="M52" s="474"/>
      <c r="N52" s="476"/>
      <c r="O52" s="472"/>
      <c r="P52" s="466"/>
      <c r="Q52" s="391"/>
    </row>
    <row r="53" spans="2:17" ht="15" customHeight="1" x14ac:dyDescent="0.25">
      <c r="B53" s="421"/>
      <c r="C53" s="415"/>
      <c r="D53" s="417"/>
      <c r="E53" s="460" t="s">
        <v>208</v>
      </c>
      <c r="F53" s="410" t="s">
        <v>210</v>
      </c>
      <c r="G53" s="410"/>
      <c r="H53" s="410"/>
      <c r="I53" s="49" t="s">
        <v>48</v>
      </c>
      <c r="J53" s="158">
        <v>0.43</v>
      </c>
      <c r="K53" s="153">
        <v>0.9</v>
      </c>
      <c r="L53" s="9">
        <f t="shared" si="18"/>
        <v>0.36000000000000004</v>
      </c>
      <c r="M53" s="154">
        <f t="shared" si="19"/>
        <v>1.26</v>
      </c>
      <c r="N53" s="154">
        <v>18</v>
      </c>
      <c r="O53" s="151">
        <f t="shared" si="20"/>
        <v>22.68</v>
      </c>
      <c r="P53" s="466"/>
      <c r="Q53" s="391"/>
    </row>
    <row r="54" spans="2:17" ht="15" customHeight="1" x14ac:dyDescent="0.25">
      <c r="B54" s="421"/>
      <c r="C54" s="415"/>
      <c r="D54" s="417"/>
      <c r="E54" s="424"/>
      <c r="F54" s="362"/>
      <c r="G54" s="362"/>
      <c r="H54" s="362"/>
      <c r="I54" s="21" t="s">
        <v>47</v>
      </c>
      <c r="J54" s="150">
        <v>0.6</v>
      </c>
      <c r="K54" s="150">
        <v>0.9</v>
      </c>
      <c r="L54" s="161">
        <f t="shared" ref="L54:L61" si="21">0.4*K54</f>
        <v>0.36000000000000004</v>
      </c>
      <c r="M54" s="149">
        <f t="shared" ref="M54:M61" si="22">SUM(K54:L54)</f>
        <v>1.26</v>
      </c>
      <c r="N54" s="149">
        <v>18</v>
      </c>
      <c r="O54" s="152">
        <f t="shared" ref="O54:O63" si="23">M54*N54</f>
        <v>22.68</v>
      </c>
      <c r="P54" s="466"/>
      <c r="Q54" s="391"/>
    </row>
    <row r="55" spans="2:17" ht="15" customHeight="1" x14ac:dyDescent="0.25">
      <c r="B55" s="421"/>
      <c r="C55" s="415"/>
      <c r="D55" s="417"/>
      <c r="E55" s="424"/>
      <c r="F55" s="362"/>
      <c r="G55" s="362"/>
      <c r="H55" s="362"/>
      <c r="I55" s="21" t="s">
        <v>49</v>
      </c>
      <c r="J55" s="159">
        <v>0.13</v>
      </c>
      <c r="K55" s="150">
        <v>0.4</v>
      </c>
      <c r="L55" s="161">
        <f t="shared" si="21"/>
        <v>0.16000000000000003</v>
      </c>
      <c r="M55" s="149">
        <f t="shared" si="22"/>
        <v>0.56000000000000005</v>
      </c>
      <c r="N55" s="149">
        <v>18</v>
      </c>
      <c r="O55" s="152">
        <f t="shared" si="23"/>
        <v>10.080000000000002</v>
      </c>
      <c r="P55" s="466"/>
      <c r="Q55" s="391"/>
    </row>
    <row r="56" spans="2:17" ht="15" customHeight="1" x14ac:dyDescent="0.25">
      <c r="B56" s="421"/>
      <c r="C56" s="415"/>
      <c r="D56" s="417"/>
      <c r="E56" s="424"/>
      <c r="F56" s="362"/>
      <c r="G56" s="362"/>
      <c r="H56" s="362"/>
      <c r="I56" s="21" t="s">
        <v>75</v>
      </c>
      <c r="J56" s="159">
        <v>0.43</v>
      </c>
      <c r="K56" s="150">
        <v>2.8</v>
      </c>
      <c r="L56" s="161">
        <f>0.4*K56</f>
        <v>1.1199999999999999</v>
      </c>
      <c r="M56" s="149">
        <f>SUM(K56:L56)</f>
        <v>3.92</v>
      </c>
      <c r="N56" s="149">
        <v>6</v>
      </c>
      <c r="O56" s="152">
        <f>M56*N56</f>
        <v>23.52</v>
      </c>
      <c r="P56" s="466"/>
      <c r="Q56" s="391"/>
    </row>
    <row r="57" spans="2:17" ht="15" customHeight="1" x14ac:dyDescent="0.25">
      <c r="B57" s="421"/>
      <c r="C57" s="415"/>
      <c r="D57" s="417"/>
      <c r="E57" s="424"/>
      <c r="F57" s="362"/>
      <c r="G57" s="362"/>
      <c r="H57" s="362"/>
      <c r="I57" s="21" t="s">
        <v>76</v>
      </c>
      <c r="J57" s="150">
        <v>0.6</v>
      </c>
      <c r="K57" s="150">
        <v>1.95</v>
      </c>
      <c r="L57" s="161">
        <f>0.4*K57</f>
        <v>0.78</v>
      </c>
      <c r="M57" s="149">
        <f>SUM(K57:L57)</f>
        <v>2.73</v>
      </c>
      <c r="N57" s="149">
        <v>6</v>
      </c>
      <c r="O57" s="152">
        <f>M57*N57</f>
        <v>16.38</v>
      </c>
      <c r="P57" s="466"/>
      <c r="Q57" s="391"/>
    </row>
    <row r="58" spans="2:17" ht="15" customHeight="1" x14ac:dyDescent="0.25">
      <c r="B58" s="421"/>
      <c r="C58" s="415"/>
      <c r="D58" s="417"/>
      <c r="E58" s="424"/>
      <c r="F58" s="362" t="s">
        <v>211</v>
      </c>
      <c r="G58" s="362"/>
      <c r="H58" s="362"/>
      <c r="I58" s="21" t="s">
        <v>48</v>
      </c>
      <c r="J58" s="159">
        <v>0.43</v>
      </c>
      <c r="K58" s="150">
        <v>0.9</v>
      </c>
      <c r="L58" s="161">
        <f t="shared" si="21"/>
        <v>0.36000000000000004</v>
      </c>
      <c r="M58" s="149">
        <f t="shared" si="22"/>
        <v>1.26</v>
      </c>
      <c r="N58" s="149">
        <v>18</v>
      </c>
      <c r="O58" s="152">
        <f t="shared" si="23"/>
        <v>22.68</v>
      </c>
      <c r="P58" s="466"/>
      <c r="Q58" s="391"/>
    </row>
    <row r="59" spans="2:17" ht="15" customHeight="1" x14ac:dyDescent="0.25">
      <c r="B59" s="421"/>
      <c r="C59" s="415"/>
      <c r="D59" s="417"/>
      <c r="E59" s="424"/>
      <c r="F59" s="362"/>
      <c r="G59" s="362"/>
      <c r="H59" s="362"/>
      <c r="I59" s="21" t="s">
        <v>47</v>
      </c>
      <c r="J59" s="150">
        <v>0.6</v>
      </c>
      <c r="K59" s="150">
        <v>0.9</v>
      </c>
      <c r="L59" s="161">
        <f t="shared" si="21"/>
        <v>0.36000000000000004</v>
      </c>
      <c r="M59" s="149">
        <f t="shared" si="22"/>
        <v>1.26</v>
      </c>
      <c r="N59" s="149">
        <v>18</v>
      </c>
      <c r="O59" s="152">
        <f t="shared" si="23"/>
        <v>22.68</v>
      </c>
      <c r="P59" s="466"/>
      <c r="Q59" s="391"/>
    </row>
    <row r="60" spans="2:17" ht="15" customHeight="1" x14ac:dyDescent="0.25">
      <c r="B60" s="421"/>
      <c r="C60" s="415"/>
      <c r="D60" s="417"/>
      <c r="E60" s="424"/>
      <c r="F60" s="362"/>
      <c r="G60" s="362"/>
      <c r="H60" s="362"/>
      <c r="I60" s="21" t="s">
        <v>75</v>
      </c>
      <c r="J60" s="159">
        <v>0.43</v>
      </c>
      <c r="K60" s="150">
        <v>2.8</v>
      </c>
      <c r="L60" s="161">
        <f t="shared" si="21"/>
        <v>1.1199999999999999</v>
      </c>
      <c r="M60" s="149">
        <f t="shared" si="22"/>
        <v>3.92</v>
      </c>
      <c r="N60" s="149">
        <v>6</v>
      </c>
      <c r="O60" s="152">
        <f t="shared" si="23"/>
        <v>23.52</v>
      </c>
      <c r="P60" s="466"/>
      <c r="Q60" s="391"/>
    </row>
    <row r="61" spans="2:17" ht="15" customHeight="1" x14ac:dyDescent="0.25">
      <c r="B61" s="421"/>
      <c r="C61" s="415"/>
      <c r="D61" s="417"/>
      <c r="E61" s="424"/>
      <c r="F61" s="362"/>
      <c r="G61" s="362"/>
      <c r="H61" s="362"/>
      <c r="I61" s="21" t="s">
        <v>76</v>
      </c>
      <c r="J61" s="150">
        <v>0.6</v>
      </c>
      <c r="K61" s="150">
        <v>1.95</v>
      </c>
      <c r="L61" s="161">
        <f t="shared" si="21"/>
        <v>0.78</v>
      </c>
      <c r="M61" s="149">
        <f t="shared" si="22"/>
        <v>2.73</v>
      </c>
      <c r="N61" s="149">
        <v>6</v>
      </c>
      <c r="O61" s="152">
        <f t="shared" si="23"/>
        <v>16.38</v>
      </c>
      <c r="P61" s="466"/>
      <c r="Q61" s="391"/>
    </row>
    <row r="62" spans="2:17" ht="15" customHeight="1" x14ac:dyDescent="0.25">
      <c r="B62" s="421"/>
      <c r="C62" s="415"/>
      <c r="D62" s="417"/>
      <c r="E62" s="424"/>
      <c r="F62" s="362" t="s">
        <v>10</v>
      </c>
      <c r="G62" s="362"/>
      <c r="H62" s="362"/>
      <c r="I62" s="364" t="s">
        <v>176</v>
      </c>
      <c r="J62" s="364"/>
      <c r="K62" s="364"/>
      <c r="L62" s="364"/>
      <c r="M62" s="149">
        <v>5</v>
      </c>
      <c r="N62" s="149">
        <v>6</v>
      </c>
      <c r="O62" s="148">
        <f t="shared" si="23"/>
        <v>30</v>
      </c>
      <c r="P62" s="466"/>
      <c r="Q62" s="391"/>
    </row>
    <row r="63" spans="2:17" ht="15" customHeight="1" x14ac:dyDescent="0.25">
      <c r="B63" s="421"/>
      <c r="C63" s="415"/>
      <c r="D63" s="417"/>
      <c r="E63" s="424"/>
      <c r="F63" s="362" t="s">
        <v>234</v>
      </c>
      <c r="G63" s="362"/>
      <c r="H63" s="362"/>
      <c r="I63" s="364" t="s">
        <v>235</v>
      </c>
      <c r="J63" s="364"/>
      <c r="K63" s="364"/>
      <c r="L63" s="364"/>
      <c r="M63" s="149">
        <v>8</v>
      </c>
      <c r="N63" s="149">
        <v>2</v>
      </c>
      <c r="O63" s="148">
        <f t="shared" si="23"/>
        <v>16</v>
      </c>
      <c r="P63" s="466"/>
      <c r="Q63" s="391"/>
    </row>
    <row r="64" spans="2:17" ht="15" customHeight="1" x14ac:dyDescent="0.25">
      <c r="B64" s="421"/>
      <c r="C64" s="415"/>
      <c r="D64" s="417"/>
      <c r="E64" s="424"/>
      <c r="F64" s="362" t="s">
        <v>192</v>
      </c>
      <c r="G64" s="362"/>
      <c r="H64" s="362"/>
      <c r="I64" s="364" t="s">
        <v>191</v>
      </c>
      <c r="J64" s="364"/>
      <c r="K64" s="364"/>
      <c r="L64" s="364"/>
      <c r="M64" s="149">
        <v>8</v>
      </c>
      <c r="N64" s="149">
        <v>4</v>
      </c>
      <c r="O64" s="148">
        <f>M64*N64</f>
        <v>32</v>
      </c>
      <c r="P64" s="466"/>
      <c r="Q64" s="391"/>
    </row>
    <row r="65" spans="2:17" ht="15" customHeight="1" thickBot="1" x14ac:dyDescent="0.3">
      <c r="B65" s="421"/>
      <c r="C65" s="415"/>
      <c r="D65" s="417"/>
      <c r="E65" s="446"/>
      <c r="F65" s="402" t="s">
        <v>164</v>
      </c>
      <c r="G65" s="402"/>
      <c r="H65" s="402"/>
      <c r="I65" s="403" t="s">
        <v>182</v>
      </c>
      <c r="J65" s="403"/>
      <c r="K65" s="403"/>
      <c r="L65" s="403"/>
      <c r="M65" s="156">
        <v>5</v>
      </c>
      <c r="N65" s="156">
        <v>10</v>
      </c>
      <c r="O65" s="155">
        <f>M65*N65</f>
        <v>50</v>
      </c>
      <c r="P65" s="467"/>
      <c r="Q65" s="391"/>
    </row>
    <row r="66" spans="2:17" ht="18" customHeight="1" x14ac:dyDescent="0.25">
      <c r="B66" s="421"/>
      <c r="C66" s="413" t="s">
        <v>421</v>
      </c>
      <c r="D66" s="438"/>
      <c r="E66" s="447" t="s">
        <v>236</v>
      </c>
      <c r="F66" s="387"/>
      <c r="G66" s="387"/>
      <c r="H66" s="387"/>
      <c r="I66" s="393" t="s">
        <v>376</v>
      </c>
      <c r="J66" s="367"/>
      <c r="K66" s="367"/>
      <c r="L66" s="367"/>
      <c r="M66" s="394">
        <v>22.35</v>
      </c>
      <c r="N66" s="397">
        <v>2</v>
      </c>
      <c r="O66" s="407">
        <f t="shared" ref="O66:O102" si="24">M66*N66</f>
        <v>44.7</v>
      </c>
      <c r="P66" s="465">
        <f>SUM(O66:O102)</f>
        <v>289.96600000000001</v>
      </c>
      <c r="Q66" s="391"/>
    </row>
    <row r="67" spans="2:17" ht="21" customHeight="1" thickBot="1" x14ac:dyDescent="0.3">
      <c r="B67" s="421"/>
      <c r="C67" s="415"/>
      <c r="D67" s="417"/>
      <c r="E67" s="449"/>
      <c r="F67" s="402"/>
      <c r="G67" s="402"/>
      <c r="H67" s="402"/>
      <c r="I67" s="432" t="s">
        <v>375</v>
      </c>
      <c r="J67" s="403"/>
      <c r="K67" s="403"/>
      <c r="L67" s="403"/>
      <c r="M67" s="396"/>
      <c r="N67" s="398"/>
      <c r="O67" s="408"/>
      <c r="P67" s="466"/>
      <c r="Q67" s="391"/>
    </row>
    <row r="68" spans="2:17" ht="15" customHeight="1" x14ac:dyDescent="0.25">
      <c r="B68" s="421"/>
      <c r="C68" s="415"/>
      <c r="D68" s="416"/>
      <c r="E68" s="447" t="s">
        <v>40</v>
      </c>
      <c r="F68" s="387"/>
      <c r="G68" s="387"/>
      <c r="H68" s="387"/>
      <c r="I68" s="63" t="s">
        <v>171</v>
      </c>
      <c r="J68" s="117">
        <v>1.8</v>
      </c>
      <c r="K68" s="117">
        <v>4</v>
      </c>
      <c r="L68" s="115">
        <f>0.4*K68</f>
        <v>1.6</v>
      </c>
      <c r="M68" s="115">
        <f t="shared" ref="M68:M71" si="25">SUM(K68:L68)</f>
        <v>5.6</v>
      </c>
      <c r="N68" s="115">
        <v>1</v>
      </c>
      <c r="O68" s="119">
        <f t="shared" si="24"/>
        <v>5.6</v>
      </c>
      <c r="P68" s="466"/>
      <c r="Q68" s="391"/>
    </row>
    <row r="69" spans="2:17" ht="15" customHeight="1" x14ac:dyDescent="0.25">
      <c r="B69" s="421"/>
      <c r="C69" s="415"/>
      <c r="D69" s="416"/>
      <c r="E69" s="448"/>
      <c r="F69" s="362"/>
      <c r="G69" s="362"/>
      <c r="H69" s="362"/>
      <c r="I69" s="21" t="s">
        <v>175</v>
      </c>
      <c r="J69" s="112">
        <v>1.8</v>
      </c>
      <c r="K69" s="112">
        <v>4</v>
      </c>
      <c r="L69" s="110">
        <f>0.4*K69</f>
        <v>1.6</v>
      </c>
      <c r="M69" s="110">
        <f t="shared" si="25"/>
        <v>5.6</v>
      </c>
      <c r="N69" s="110">
        <v>1</v>
      </c>
      <c r="O69" s="23">
        <f t="shared" si="24"/>
        <v>5.6</v>
      </c>
      <c r="P69" s="466"/>
      <c r="Q69" s="391"/>
    </row>
    <row r="70" spans="2:17" ht="15" customHeight="1" x14ac:dyDescent="0.25">
      <c r="B70" s="421"/>
      <c r="C70" s="415"/>
      <c r="D70" s="416"/>
      <c r="E70" s="448"/>
      <c r="F70" s="362"/>
      <c r="G70" s="362"/>
      <c r="H70" s="362"/>
      <c r="I70" s="21" t="s">
        <v>56</v>
      </c>
      <c r="J70" s="112">
        <v>2.95</v>
      </c>
      <c r="K70" s="112">
        <v>4.9000000000000004</v>
      </c>
      <c r="L70" s="110">
        <f>0.4*K70</f>
        <v>1.9600000000000002</v>
      </c>
      <c r="M70" s="110">
        <f t="shared" si="25"/>
        <v>6.86</v>
      </c>
      <c r="N70" s="110">
        <v>2</v>
      </c>
      <c r="O70" s="23">
        <f t="shared" si="24"/>
        <v>13.72</v>
      </c>
      <c r="P70" s="466"/>
      <c r="Q70" s="391"/>
    </row>
    <row r="71" spans="2:17" ht="15" customHeight="1" thickBot="1" x14ac:dyDescent="0.3">
      <c r="B71" s="421"/>
      <c r="C71" s="415"/>
      <c r="D71" s="416"/>
      <c r="E71" s="449"/>
      <c r="F71" s="402"/>
      <c r="G71" s="402"/>
      <c r="H71" s="402"/>
      <c r="I71" s="12" t="s">
        <v>123</v>
      </c>
      <c r="J71" s="5">
        <v>0.96</v>
      </c>
      <c r="K71" s="5">
        <v>2.33</v>
      </c>
      <c r="L71" s="14">
        <f>0.4*K71</f>
        <v>0.93200000000000005</v>
      </c>
      <c r="M71" s="14">
        <f t="shared" si="25"/>
        <v>3.262</v>
      </c>
      <c r="N71" s="14">
        <v>2</v>
      </c>
      <c r="O71" s="25">
        <f t="shared" si="24"/>
        <v>6.524</v>
      </c>
      <c r="P71" s="466"/>
      <c r="Q71" s="391"/>
    </row>
    <row r="72" spans="2:17" ht="15" customHeight="1" thickBot="1" x14ac:dyDescent="0.3">
      <c r="B72" s="421"/>
      <c r="C72" s="415"/>
      <c r="D72" s="416"/>
      <c r="E72" s="450" t="s">
        <v>1</v>
      </c>
      <c r="F72" s="451"/>
      <c r="G72" s="451"/>
      <c r="H72" s="451"/>
      <c r="I72" s="137" t="s">
        <v>11</v>
      </c>
      <c r="J72" s="136">
        <v>3.81</v>
      </c>
      <c r="K72" s="136">
        <v>10.36</v>
      </c>
      <c r="L72" s="120">
        <f>0.4*K72</f>
        <v>4.1440000000000001</v>
      </c>
      <c r="M72" s="120">
        <f>SUM(K72:L72)</f>
        <v>14.504</v>
      </c>
      <c r="N72" s="55">
        <v>2</v>
      </c>
      <c r="O72" s="78">
        <f>M72*N72</f>
        <v>29.007999999999999</v>
      </c>
      <c r="P72" s="466"/>
      <c r="Q72" s="391"/>
    </row>
    <row r="73" spans="2:17" ht="15" customHeight="1" x14ac:dyDescent="0.25">
      <c r="B73" s="421"/>
      <c r="C73" s="415"/>
      <c r="D73" s="416"/>
      <c r="E73" s="409" t="s">
        <v>238</v>
      </c>
      <c r="F73" s="410"/>
      <c r="G73" s="410"/>
      <c r="H73" s="410"/>
      <c r="I73" s="49" t="s">
        <v>60</v>
      </c>
      <c r="J73" s="111">
        <v>1.2</v>
      </c>
      <c r="K73" s="111">
        <v>2.8</v>
      </c>
      <c r="L73" s="109">
        <f t="shared" ref="L73:L100" si="26">0.4*K73</f>
        <v>1.1199999999999999</v>
      </c>
      <c r="M73" s="109">
        <f t="shared" ref="M73:M100" si="27">SUM(K73:L73)</f>
        <v>3.92</v>
      </c>
      <c r="N73" s="111">
        <v>4</v>
      </c>
      <c r="O73" s="113">
        <f t="shared" si="24"/>
        <v>15.68</v>
      </c>
      <c r="P73" s="466"/>
      <c r="Q73" s="391"/>
    </row>
    <row r="74" spans="2:17" ht="15" customHeight="1" thickBot="1" x14ac:dyDescent="0.3">
      <c r="B74" s="421"/>
      <c r="C74" s="415"/>
      <c r="D74" s="416"/>
      <c r="E74" s="411"/>
      <c r="F74" s="412"/>
      <c r="G74" s="412"/>
      <c r="H74" s="412"/>
      <c r="I74" s="346" t="s">
        <v>252</v>
      </c>
      <c r="J74" s="346"/>
      <c r="K74" s="346"/>
      <c r="L74" s="346"/>
      <c r="M74" s="114">
        <v>8</v>
      </c>
      <c r="N74" s="114">
        <v>1</v>
      </c>
      <c r="O74" s="118">
        <f t="shared" si="24"/>
        <v>8</v>
      </c>
      <c r="P74" s="466"/>
      <c r="Q74" s="391"/>
    </row>
    <row r="75" spans="2:17" ht="15" customHeight="1" x14ac:dyDescent="0.25">
      <c r="B75" s="421"/>
      <c r="C75" s="415"/>
      <c r="D75" s="416"/>
      <c r="E75" s="409" t="s">
        <v>41</v>
      </c>
      <c r="F75" s="410"/>
      <c r="G75" s="410"/>
      <c r="H75" s="410"/>
      <c r="I75" s="107" t="s">
        <v>62</v>
      </c>
      <c r="J75" s="121">
        <v>0.86</v>
      </c>
      <c r="K75" s="121">
        <v>1.44</v>
      </c>
      <c r="L75" s="109">
        <f t="shared" ref="L75:L77" si="28">0.4*K75</f>
        <v>0.57599999999999996</v>
      </c>
      <c r="M75" s="109">
        <f t="shared" ref="M75:M77" si="29">SUM(K75:L75)</f>
        <v>2.016</v>
      </c>
      <c r="N75" s="111">
        <v>3</v>
      </c>
      <c r="O75" s="26">
        <f t="shared" si="24"/>
        <v>6.048</v>
      </c>
      <c r="P75" s="466"/>
      <c r="Q75" s="391"/>
    </row>
    <row r="76" spans="2:17" ht="15" customHeight="1" x14ac:dyDescent="0.25">
      <c r="B76" s="421"/>
      <c r="C76" s="415"/>
      <c r="D76" s="416"/>
      <c r="E76" s="448"/>
      <c r="F76" s="362"/>
      <c r="G76" s="362"/>
      <c r="H76" s="362"/>
      <c r="I76" s="106" t="s">
        <v>74</v>
      </c>
      <c r="J76" s="122">
        <v>0.86</v>
      </c>
      <c r="K76" s="122">
        <v>1.44</v>
      </c>
      <c r="L76" s="110">
        <f t="shared" si="28"/>
        <v>0.57599999999999996</v>
      </c>
      <c r="M76" s="110">
        <f t="shared" si="29"/>
        <v>2.016</v>
      </c>
      <c r="N76" s="112">
        <v>3</v>
      </c>
      <c r="O76" s="23">
        <f t="shared" si="24"/>
        <v>6.048</v>
      </c>
      <c r="P76" s="466"/>
      <c r="Q76" s="391"/>
    </row>
    <row r="77" spans="2:17" ht="15" customHeight="1" thickBot="1" x14ac:dyDescent="0.3">
      <c r="B77" s="421"/>
      <c r="C77" s="415"/>
      <c r="D77" s="416"/>
      <c r="E77" s="449"/>
      <c r="F77" s="402"/>
      <c r="G77" s="402"/>
      <c r="H77" s="402"/>
      <c r="I77" s="108" t="s">
        <v>73</v>
      </c>
      <c r="J77" s="30">
        <v>0.48</v>
      </c>
      <c r="K77" s="30">
        <v>1.63</v>
      </c>
      <c r="L77" s="14">
        <f t="shared" si="28"/>
        <v>0.65200000000000002</v>
      </c>
      <c r="M77" s="14">
        <f t="shared" si="29"/>
        <v>2.282</v>
      </c>
      <c r="N77" s="5">
        <v>5</v>
      </c>
      <c r="O77" s="25">
        <f t="shared" si="24"/>
        <v>11.41</v>
      </c>
      <c r="P77" s="466"/>
      <c r="Q77" s="391"/>
    </row>
    <row r="78" spans="2:17" ht="15" customHeight="1" x14ac:dyDescent="0.25">
      <c r="B78" s="421"/>
      <c r="C78" s="415"/>
      <c r="D78" s="416"/>
      <c r="E78" s="452" t="s">
        <v>239</v>
      </c>
      <c r="F78" s="387" t="s">
        <v>242</v>
      </c>
      <c r="G78" s="387"/>
      <c r="H78" s="387"/>
      <c r="I78" s="63" t="s">
        <v>48</v>
      </c>
      <c r="J78" s="75">
        <v>0.43</v>
      </c>
      <c r="K78" s="117">
        <v>0.9</v>
      </c>
      <c r="L78" s="57">
        <f t="shared" si="26"/>
        <v>0.36000000000000004</v>
      </c>
      <c r="M78" s="115">
        <f t="shared" si="27"/>
        <v>1.26</v>
      </c>
      <c r="N78" s="115">
        <v>4</v>
      </c>
      <c r="O78" s="61">
        <f t="shared" si="24"/>
        <v>5.04</v>
      </c>
      <c r="P78" s="466"/>
      <c r="Q78" s="391"/>
    </row>
    <row r="79" spans="2:17" ht="15" customHeight="1" x14ac:dyDescent="0.25">
      <c r="B79" s="421"/>
      <c r="C79" s="415"/>
      <c r="D79" s="416"/>
      <c r="E79" s="424"/>
      <c r="F79" s="362"/>
      <c r="G79" s="362"/>
      <c r="H79" s="362"/>
      <c r="I79" s="21" t="s">
        <v>47</v>
      </c>
      <c r="J79" s="93">
        <v>0.6</v>
      </c>
      <c r="K79" s="93">
        <v>0.9</v>
      </c>
      <c r="L79" s="6">
        <f t="shared" si="26"/>
        <v>0.36000000000000004</v>
      </c>
      <c r="M79" s="92">
        <f t="shared" si="27"/>
        <v>1.26</v>
      </c>
      <c r="N79" s="92">
        <v>4</v>
      </c>
      <c r="O79" s="94">
        <f t="shared" si="24"/>
        <v>5.04</v>
      </c>
      <c r="P79" s="466"/>
      <c r="Q79" s="391"/>
    </row>
    <row r="80" spans="2:17" ht="15" customHeight="1" x14ac:dyDescent="0.25">
      <c r="B80" s="421"/>
      <c r="C80" s="415"/>
      <c r="D80" s="416"/>
      <c r="E80" s="424"/>
      <c r="F80" s="362"/>
      <c r="G80" s="362"/>
      <c r="H80" s="362"/>
      <c r="I80" s="21" t="s">
        <v>49</v>
      </c>
      <c r="J80" s="97">
        <v>0.13</v>
      </c>
      <c r="K80" s="93">
        <v>0.4</v>
      </c>
      <c r="L80" s="6">
        <f t="shared" si="26"/>
        <v>0.16000000000000003</v>
      </c>
      <c r="M80" s="92">
        <f t="shared" si="27"/>
        <v>0.56000000000000005</v>
      </c>
      <c r="N80" s="92">
        <v>4</v>
      </c>
      <c r="O80" s="94">
        <f t="shared" si="24"/>
        <v>2.2400000000000002</v>
      </c>
      <c r="P80" s="466"/>
      <c r="Q80" s="391"/>
    </row>
    <row r="81" spans="2:17" ht="15" customHeight="1" x14ac:dyDescent="0.25">
      <c r="B81" s="421"/>
      <c r="C81" s="415"/>
      <c r="D81" s="416"/>
      <c r="E81" s="424"/>
      <c r="F81" s="362"/>
      <c r="G81" s="362"/>
      <c r="H81" s="362"/>
      <c r="I81" s="21" t="s">
        <v>75</v>
      </c>
      <c r="J81" s="97">
        <v>0.43</v>
      </c>
      <c r="K81" s="93">
        <v>2.8</v>
      </c>
      <c r="L81" s="6">
        <f t="shared" si="26"/>
        <v>1.1199999999999999</v>
      </c>
      <c r="M81" s="92">
        <f>SUM(K81:L81)</f>
        <v>3.92</v>
      </c>
      <c r="N81" s="92">
        <v>1</v>
      </c>
      <c r="O81" s="94">
        <f t="shared" si="24"/>
        <v>3.92</v>
      </c>
      <c r="P81" s="466"/>
      <c r="Q81" s="391"/>
    </row>
    <row r="82" spans="2:17" ht="15" customHeight="1" x14ac:dyDescent="0.25">
      <c r="B82" s="421"/>
      <c r="C82" s="415"/>
      <c r="D82" s="416"/>
      <c r="E82" s="424"/>
      <c r="F82" s="362"/>
      <c r="G82" s="362"/>
      <c r="H82" s="362"/>
      <c r="I82" s="21" t="s">
        <v>76</v>
      </c>
      <c r="J82" s="93">
        <v>0.6</v>
      </c>
      <c r="K82" s="93">
        <v>1.95</v>
      </c>
      <c r="L82" s="6">
        <f t="shared" si="26"/>
        <v>0.78</v>
      </c>
      <c r="M82" s="92">
        <f>SUM(K82:L82)</f>
        <v>2.73</v>
      </c>
      <c r="N82" s="92">
        <v>1</v>
      </c>
      <c r="O82" s="94">
        <f t="shared" si="24"/>
        <v>2.73</v>
      </c>
      <c r="P82" s="466"/>
      <c r="Q82" s="391"/>
    </row>
    <row r="83" spans="2:17" ht="15" customHeight="1" x14ac:dyDescent="0.25">
      <c r="B83" s="421"/>
      <c r="C83" s="415"/>
      <c r="D83" s="416"/>
      <c r="E83" s="424"/>
      <c r="F83" s="362"/>
      <c r="G83" s="362"/>
      <c r="H83" s="362"/>
      <c r="I83" s="21" t="s">
        <v>244</v>
      </c>
      <c r="J83" s="93">
        <v>1.62</v>
      </c>
      <c r="K83" s="93">
        <v>1.62</v>
      </c>
      <c r="L83" s="92">
        <f>0.4*K83</f>
        <v>0.64800000000000013</v>
      </c>
      <c r="M83" s="92">
        <f>SUM(K83:L83)</f>
        <v>2.2680000000000002</v>
      </c>
      <c r="N83" s="92">
        <v>1</v>
      </c>
      <c r="O83" s="23">
        <f>M83*N83</f>
        <v>2.2680000000000002</v>
      </c>
      <c r="P83" s="466"/>
      <c r="Q83" s="391"/>
    </row>
    <row r="84" spans="2:17" ht="15" customHeight="1" x14ac:dyDescent="0.25">
      <c r="B84" s="421"/>
      <c r="C84" s="415"/>
      <c r="D84" s="416"/>
      <c r="E84" s="424"/>
      <c r="F84" s="362" t="s">
        <v>245</v>
      </c>
      <c r="G84" s="362"/>
      <c r="H84" s="362"/>
      <c r="I84" s="364" t="s">
        <v>253</v>
      </c>
      <c r="J84" s="364"/>
      <c r="K84" s="364"/>
      <c r="L84" s="364"/>
      <c r="M84" s="92">
        <v>0.8</v>
      </c>
      <c r="N84" s="112">
        <v>1</v>
      </c>
      <c r="O84" s="23">
        <f>M84*N84</f>
        <v>0.8</v>
      </c>
      <c r="P84" s="466"/>
      <c r="Q84" s="391"/>
    </row>
    <row r="85" spans="2:17" ht="15" customHeight="1" x14ac:dyDescent="0.25">
      <c r="B85" s="421"/>
      <c r="C85" s="415"/>
      <c r="D85" s="416"/>
      <c r="E85" s="424"/>
      <c r="F85" s="362"/>
      <c r="G85" s="362"/>
      <c r="H85" s="362"/>
      <c r="I85" s="88" t="s">
        <v>246</v>
      </c>
      <c r="J85" s="112">
        <v>1.62</v>
      </c>
      <c r="K85" s="112">
        <v>2.88</v>
      </c>
      <c r="L85" s="110">
        <f t="shared" ref="L85" si="30">0.4*K85</f>
        <v>1.1519999999999999</v>
      </c>
      <c r="M85" s="110">
        <f t="shared" ref="M85" si="31">SUM(K85:L85)</f>
        <v>4.032</v>
      </c>
      <c r="N85" s="110">
        <v>1</v>
      </c>
      <c r="O85" s="23">
        <f t="shared" ref="O85" si="32">M85*N85</f>
        <v>4.032</v>
      </c>
      <c r="P85" s="466"/>
      <c r="Q85" s="391"/>
    </row>
    <row r="86" spans="2:17" ht="15" customHeight="1" x14ac:dyDescent="0.25">
      <c r="B86" s="421"/>
      <c r="C86" s="415"/>
      <c r="D86" s="416"/>
      <c r="E86" s="424"/>
      <c r="F86" s="362" t="s">
        <v>243</v>
      </c>
      <c r="G86" s="362"/>
      <c r="H86" s="362"/>
      <c r="I86" s="21" t="s">
        <v>12</v>
      </c>
      <c r="J86" s="93">
        <v>1.1000000000000001</v>
      </c>
      <c r="K86" s="93">
        <v>1.1000000000000001</v>
      </c>
      <c r="L86" s="6">
        <f t="shared" si="26"/>
        <v>0.44000000000000006</v>
      </c>
      <c r="M86" s="92">
        <f t="shared" si="27"/>
        <v>1.54</v>
      </c>
      <c r="N86" s="92">
        <v>5</v>
      </c>
      <c r="O86" s="23">
        <f t="shared" si="24"/>
        <v>7.7</v>
      </c>
      <c r="P86" s="466"/>
      <c r="Q86" s="391"/>
    </row>
    <row r="87" spans="2:17" ht="15" customHeight="1" x14ac:dyDescent="0.25">
      <c r="B87" s="421"/>
      <c r="C87" s="415"/>
      <c r="D87" s="416"/>
      <c r="E87" s="424"/>
      <c r="F87" s="362"/>
      <c r="G87" s="362"/>
      <c r="H87" s="362"/>
      <c r="I87" s="21" t="s">
        <v>173</v>
      </c>
      <c r="J87" s="97">
        <v>0.24</v>
      </c>
      <c r="K87" s="97">
        <v>0.84</v>
      </c>
      <c r="L87" s="92">
        <f t="shared" si="26"/>
        <v>0.33600000000000002</v>
      </c>
      <c r="M87" s="92">
        <f>SUM(K87:L87)</f>
        <v>1.1759999999999999</v>
      </c>
      <c r="N87" s="93">
        <v>4</v>
      </c>
      <c r="O87" s="23">
        <f t="shared" si="24"/>
        <v>4.7039999999999997</v>
      </c>
      <c r="P87" s="466"/>
      <c r="Q87" s="391"/>
    </row>
    <row r="88" spans="2:17" ht="15" customHeight="1" thickBot="1" x14ac:dyDescent="0.3">
      <c r="B88" s="421"/>
      <c r="C88" s="415"/>
      <c r="D88" s="416"/>
      <c r="E88" s="446"/>
      <c r="F88" s="402"/>
      <c r="G88" s="402"/>
      <c r="H88" s="402"/>
      <c r="I88" s="50" t="s">
        <v>174</v>
      </c>
      <c r="J88" s="30">
        <v>0.42</v>
      </c>
      <c r="K88" s="30">
        <v>1.04</v>
      </c>
      <c r="L88" s="14">
        <f>0.4*K88</f>
        <v>0.41600000000000004</v>
      </c>
      <c r="M88" s="14">
        <f>SUM(K88:L88)</f>
        <v>1.456</v>
      </c>
      <c r="N88" s="5">
        <v>4</v>
      </c>
      <c r="O88" s="25">
        <f>M88*N88</f>
        <v>5.8239999999999998</v>
      </c>
      <c r="P88" s="466"/>
      <c r="Q88" s="391"/>
    </row>
    <row r="89" spans="2:17" ht="15" customHeight="1" x14ac:dyDescent="0.25">
      <c r="B89" s="421"/>
      <c r="C89" s="415"/>
      <c r="D89" s="416"/>
      <c r="E89" s="385" t="s">
        <v>240</v>
      </c>
      <c r="F89" s="462" t="s">
        <v>242</v>
      </c>
      <c r="G89" s="463"/>
      <c r="H89" s="464"/>
      <c r="I89" s="63" t="s">
        <v>48</v>
      </c>
      <c r="J89" s="75">
        <v>0.43</v>
      </c>
      <c r="K89" s="98">
        <v>0.9</v>
      </c>
      <c r="L89" s="57">
        <f t="shared" si="26"/>
        <v>0.36000000000000004</v>
      </c>
      <c r="M89" s="99">
        <f t="shared" si="27"/>
        <v>1.26</v>
      </c>
      <c r="N89" s="99">
        <v>4</v>
      </c>
      <c r="O89" s="61">
        <f t="shared" si="24"/>
        <v>5.04</v>
      </c>
      <c r="P89" s="466"/>
      <c r="Q89" s="391"/>
    </row>
    <row r="90" spans="2:17" ht="15" customHeight="1" x14ac:dyDescent="0.25">
      <c r="B90" s="421"/>
      <c r="C90" s="415"/>
      <c r="D90" s="416"/>
      <c r="E90" s="386"/>
      <c r="F90" s="462"/>
      <c r="G90" s="463"/>
      <c r="H90" s="464"/>
      <c r="I90" s="21" t="s">
        <v>47</v>
      </c>
      <c r="J90" s="93">
        <v>0.6</v>
      </c>
      <c r="K90" s="93">
        <v>0.9</v>
      </c>
      <c r="L90" s="6">
        <f t="shared" si="26"/>
        <v>0.36000000000000004</v>
      </c>
      <c r="M90" s="92">
        <f t="shared" si="27"/>
        <v>1.26</v>
      </c>
      <c r="N90" s="92">
        <v>4</v>
      </c>
      <c r="O90" s="94">
        <f t="shared" si="24"/>
        <v>5.04</v>
      </c>
      <c r="P90" s="466"/>
      <c r="Q90" s="391"/>
    </row>
    <row r="91" spans="2:17" ht="15" customHeight="1" x14ac:dyDescent="0.25">
      <c r="B91" s="421"/>
      <c r="C91" s="415"/>
      <c r="D91" s="416"/>
      <c r="E91" s="386"/>
      <c r="F91" s="462"/>
      <c r="G91" s="463"/>
      <c r="H91" s="464"/>
      <c r="I91" s="21" t="s">
        <v>75</v>
      </c>
      <c r="J91" s="97">
        <v>0.43</v>
      </c>
      <c r="K91" s="93">
        <v>2.8</v>
      </c>
      <c r="L91" s="6">
        <f t="shared" si="26"/>
        <v>1.1199999999999999</v>
      </c>
      <c r="M91" s="92">
        <f>SUM(K91:L91)</f>
        <v>3.92</v>
      </c>
      <c r="N91" s="92">
        <v>1</v>
      </c>
      <c r="O91" s="94">
        <f t="shared" si="24"/>
        <v>3.92</v>
      </c>
      <c r="P91" s="466"/>
      <c r="Q91" s="391"/>
    </row>
    <row r="92" spans="2:17" ht="15" customHeight="1" x14ac:dyDescent="0.25">
      <c r="B92" s="421"/>
      <c r="C92" s="415"/>
      <c r="D92" s="416"/>
      <c r="E92" s="386"/>
      <c r="F92" s="462"/>
      <c r="G92" s="463"/>
      <c r="H92" s="464"/>
      <c r="I92" s="21" t="s">
        <v>76</v>
      </c>
      <c r="J92" s="93">
        <v>0.6</v>
      </c>
      <c r="K92" s="93">
        <v>1.95</v>
      </c>
      <c r="L92" s="6">
        <f t="shared" si="26"/>
        <v>0.78</v>
      </c>
      <c r="M92" s="92">
        <f>SUM(K92:L92)</f>
        <v>2.73</v>
      </c>
      <c r="N92" s="92">
        <v>1</v>
      </c>
      <c r="O92" s="94">
        <f t="shared" si="24"/>
        <v>2.73</v>
      </c>
      <c r="P92" s="466"/>
      <c r="Q92" s="391"/>
    </row>
    <row r="93" spans="2:17" ht="15" customHeight="1" x14ac:dyDescent="0.25">
      <c r="B93" s="421"/>
      <c r="C93" s="415"/>
      <c r="D93" s="416"/>
      <c r="E93" s="386"/>
      <c r="F93" s="440"/>
      <c r="G93" s="441"/>
      <c r="H93" s="442"/>
      <c r="I93" s="21" t="s">
        <v>244</v>
      </c>
      <c r="J93" s="93">
        <v>1.62</v>
      </c>
      <c r="K93" s="93">
        <v>1.62</v>
      </c>
      <c r="L93" s="92">
        <f t="shared" si="26"/>
        <v>0.64800000000000013</v>
      </c>
      <c r="M93" s="92">
        <f>SUM(K93:L93)</f>
        <v>2.2680000000000002</v>
      </c>
      <c r="N93" s="92">
        <v>1</v>
      </c>
      <c r="O93" s="23">
        <f t="shared" si="24"/>
        <v>2.2680000000000002</v>
      </c>
      <c r="P93" s="466"/>
      <c r="Q93" s="391"/>
    </row>
    <row r="94" spans="2:17" ht="15" customHeight="1" x14ac:dyDescent="0.25">
      <c r="B94" s="421"/>
      <c r="C94" s="415"/>
      <c r="D94" s="416"/>
      <c r="E94" s="386"/>
      <c r="F94" s="382" t="s">
        <v>245</v>
      </c>
      <c r="G94" s="383"/>
      <c r="H94" s="384"/>
      <c r="I94" s="364" t="s">
        <v>253</v>
      </c>
      <c r="J94" s="364"/>
      <c r="K94" s="364"/>
      <c r="L94" s="364"/>
      <c r="M94" s="110">
        <v>0.8</v>
      </c>
      <c r="N94" s="112">
        <v>1</v>
      </c>
      <c r="O94" s="23">
        <f>M94*N94</f>
        <v>0.8</v>
      </c>
      <c r="P94" s="466"/>
      <c r="Q94" s="391"/>
    </row>
    <row r="95" spans="2:17" ht="15" customHeight="1" x14ac:dyDescent="0.25">
      <c r="B95" s="421"/>
      <c r="C95" s="415"/>
      <c r="D95" s="416"/>
      <c r="E95" s="386"/>
      <c r="F95" s="440"/>
      <c r="G95" s="441"/>
      <c r="H95" s="442"/>
      <c r="I95" s="88" t="s">
        <v>246</v>
      </c>
      <c r="J95" s="112">
        <v>1.62</v>
      </c>
      <c r="K95" s="112">
        <v>2.88</v>
      </c>
      <c r="L95" s="110">
        <f t="shared" ref="L95" si="33">0.4*K95</f>
        <v>1.1519999999999999</v>
      </c>
      <c r="M95" s="110">
        <f t="shared" ref="M95" si="34">SUM(K95:L95)</f>
        <v>4.032</v>
      </c>
      <c r="N95" s="110">
        <v>1</v>
      </c>
      <c r="O95" s="23">
        <f t="shared" ref="O95" si="35">M95*N95</f>
        <v>4.032</v>
      </c>
      <c r="P95" s="466"/>
      <c r="Q95" s="391"/>
    </row>
    <row r="96" spans="2:17" ht="15" customHeight="1" x14ac:dyDescent="0.25">
      <c r="B96" s="421"/>
      <c r="C96" s="415"/>
      <c r="D96" s="416"/>
      <c r="E96" s="386"/>
      <c r="F96" s="362" t="s">
        <v>243</v>
      </c>
      <c r="G96" s="362"/>
      <c r="H96" s="362"/>
      <c r="I96" s="21" t="s">
        <v>12</v>
      </c>
      <c r="J96" s="93">
        <v>1.1000000000000001</v>
      </c>
      <c r="K96" s="93">
        <v>1.1000000000000001</v>
      </c>
      <c r="L96" s="6">
        <f t="shared" si="26"/>
        <v>0.44000000000000006</v>
      </c>
      <c r="M96" s="92">
        <f t="shared" si="27"/>
        <v>1.54</v>
      </c>
      <c r="N96" s="92">
        <v>5</v>
      </c>
      <c r="O96" s="23">
        <f t="shared" si="24"/>
        <v>7.7</v>
      </c>
      <c r="P96" s="466"/>
      <c r="Q96" s="391"/>
    </row>
    <row r="97" spans="2:17" ht="15" customHeight="1" x14ac:dyDescent="0.25">
      <c r="B97" s="421"/>
      <c r="C97" s="415"/>
      <c r="D97" s="416"/>
      <c r="E97" s="386"/>
      <c r="F97" s="362"/>
      <c r="G97" s="362"/>
      <c r="H97" s="362"/>
      <c r="I97" s="21" t="s">
        <v>173</v>
      </c>
      <c r="J97" s="97">
        <v>0.24</v>
      </c>
      <c r="K97" s="97">
        <v>0.84</v>
      </c>
      <c r="L97" s="92">
        <f t="shared" si="26"/>
        <v>0.33600000000000002</v>
      </c>
      <c r="M97" s="92">
        <f>SUM(K97:L97)</f>
        <v>1.1759999999999999</v>
      </c>
      <c r="N97" s="93">
        <v>4</v>
      </c>
      <c r="O97" s="23">
        <f t="shared" si="24"/>
        <v>4.7039999999999997</v>
      </c>
      <c r="P97" s="466"/>
      <c r="Q97" s="391"/>
    </row>
    <row r="98" spans="2:17" ht="15" customHeight="1" thickBot="1" x14ac:dyDescent="0.3">
      <c r="B98" s="421"/>
      <c r="C98" s="415"/>
      <c r="D98" s="416"/>
      <c r="E98" s="358"/>
      <c r="F98" s="412"/>
      <c r="G98" s="412"/>
      <c r="H98" s="412"/>
      <c r="I98" s="62" t="s">
        <v>174</v>
      </c>
      <c r="J98" s="83">
        <v>0.42</v>
      </c>
      <c r="K98" s="83">
        <v>1.04</v>
      </c>
      <c r="L98" s="95">
        <f>0.4*K98</f>
        <v>0.41600000000000004</v>
      </c>
      <c r="M98" s="95">
        <f>SUM(K98:L98)</f>
        <v>1.456</v>
      </c>
      <c r="N98" s="104">
        <v>4</v>
      </c>
      <c r="O98" s="105">
        <f>M98*N98</f>
        <v>5.8239999999999998</v>
      </c>
      <c r="P98" s="466"/>
      <c r="Q98" s="391"/>
    </row>
    <row r="99" spans="2:17" ht="15" customHeight="1" x14ac:dyDescent="0.25">
      <c r="B99" s="421"/>
      <c r="C99" s="415"/>
      <c r="D99" s="416"/>
      <c r="E99" s="349" t="s">
        <v>343</v>
      </c>
      <c r="F99" s="379" t="s">
        <v>38</v>
      </c>
      <c r="G99" s="380"/>
      <c r="H99" s="381"/>
      <c r="I99" s="49" t="s">
        <v>61</v>
      </c>
      <c r="J99" s="96">
        <v>3.59</v>
      </c>
      <c r="K99" s="96">
        <v>7.37</v>
      </c>
      <c r="L99" s="103">
        <f t="shared" si="26"/>
        <v>2.9480000000000004</v>
      </c>
      <c r="M99" s="103">
        <f t="shared" si="27"/>
        <v>10.318000000000001</v>
      </c>
      <c r="N99" s="102">
        <v>2</v>
      </c>
      <c r="O99" s="26">
        <f t="shared" si="24"/>
        <v>20.636000000000003</v>
      </c>
      <c r="P99" s="466"/>
      <c r="Q99" s="391"/>
    </row>
    <row r="100" spans="2:17" ht="15" customHeight="1" thickBot="1" x14ac:dyDescent="0.3">
      <c r="B100" s="421"/>
      <c r="C100" s="415"/>
      <c r="D100" s="416"/>
      <c r="E100" s="350"/>
      <c r="F100" s="453" t="s">
        <v>39</v>
      </c>
      <c r="G100" s="454"/>
      <c r="H100" s="455"/>
      <c r="I100" s="62" t="s">
        <v>61</v>
      </c>
      <c r="J100" s="83">
        <v>3.59</v>
      </c>
      <c r="K100" s="83">
        <v>7.37</v>
      </c>
      <c r="L100" s="114">
        <f t="shared" si="26"/>
        <v>2.9480000000000004</v>
      </c>
      <c r="M100" s="114">
        <f t="shared" si="27"/>
        <v>10.318000000000001</v>
      </c>
      <c r="N100" s="116">
        <v>2</v>
      </c>
      <c r="O100" s="118">
        <f t="shared" si="24"/>
        <v>20.636000000000003</v>
      </c>
      <c r="P100" s="466"/>
      <c r="Q100" s="391"/>
    </row>
    <row r="101" spans="2:17" ht="15" customHeight="1" x14ac:dyDescent="0.25">
      <c r="B101" s="421"/>
      <c r="C101" s="415"/>
      <c r="D101" s="417"/>
      <c r="E101" s="370" t="s">
        <v>208</v>
      </c>
      <c r="F101" s="379" t="s">
        <v>10</v>
      </c>
      <c r="G101" s="380"/>
      <c r="H101" s="381"/>
      <c r="I101" s="366" t="s">
        <v>176</v>
      </c>
      <c r="J101" s="366"/>
      <c r="K101" s="366"/>
      <c r="L101" s="366"/>
      <c r="M101" s="109">
        <v>5</v>
      </c>
      <c r="N101" s="109">
        <v>1</v>
      </c>
      <c r="O101" s="26">
        <f t="shared" si="24"/>
        <v>5</v>
      </c>
      <c r="P101" s="466"/>
      <c r="Q101" s="391"/>
    </row>
    <row r="102" spans="2:17" ht="15" customHeight="1" thickBot="1" x14ac:dyDescent="0.3">
      <c r="B102" s="421"/>
      <c r="C102" s="418"/>
      <c r="D102" s="439"/>
      <c r="E102" s="371"/>
      <c r="F102" s="382" t="s">
        <v>164</v>
      </c>
      <c r="G102" s="383"/>
      <c r="H102" s="384"/>
      <c r="I102" s="346" t="s">
        <v>182</v>
      </c>
      <c r="J102" s="346"/>
      <c r="K102" s="346"/>
      <c r="L102" s="346"/>
      <c r="M102" s="123">
        <v>5</v>
      </c>
      <c r="N102" s="123">
        <v>1</v>
      </c>
      <c r="O102" s="127">
        <f t="shared" si="24"/>
        <v>5</v>
      </c>
      <c r="P102" s="467"/>
      <c r="Q102" s="391"/>
    </row>
    <row r="103" spans="2:17" ht="15" customHeight="1" x14ac:dyDescent="0.25">
      <c r="B103" s="421"/>
      <c r="C103" s="413" t="s">
        <v>42</v>
      </c>
      <c r="D103" s="438"/>
      <c r="E103" s="423" t="s">
        <v>258</v>
      </c>
      <c r="F103" s="377" t="s">
        <v>45</v>
      </c>
      <c r="G103" s="377"/>
      <c r="H103" s="377" t="s">
        <v>266</v>
      </c>
      <c r="I103" s="366" t="s">
        <v>261</v>
      </c>
      <c r="J103" s="366"/>
      <c r="K103" s="366"/>
      <c r="L103" s="366"/>
      <c r="M103" s="399">
        <v>200.7</v>
      </c>
      <c r="N103" s="400">
        <v>1</v>
      </c>
      <c r="O103" s="347">
        <f>M103*N103</f>
        <v>200.7</v>
      </c>
      <c r="P103" s="468">
        <f>SUM(O103:O137)</f>
        <v>2875.9600000000009</v>
      </c>
      <c r="Q103" s="391"/>
    </row>
    <row r="104" spans="2:17" ht="15" customHeight="1" x14ac:dyDescent="0.25">
      <c r="B104" s="421"/>
      <c r="C104" s="415"/>
      <c r="D104" s="417"/>
      <c r="E104" s="445"/>
      <c r="F104" s="363"/>
      <c r="G104" s="363"/>
      <c r="H104" s="363"/>
      <c r="I104" s="364" t="s">
        <v>260</v>
      </c>
      <c r="J104" s="364"/>
      <c r="K104" s="364"/>
      <c r="L104" s="364"/>
      <c r="M104" s="365"/>
      <c r="N104" s="361"/>
      <c r="O104" s="348"/>
      <c r="P104" s="469"/>
      <c r="Q104" s="391"/>
    </row>
    <row r="105" spans="2:17" ht="15" customHeight="1" x14ac:dyDescent="0.25">
      <c r="B105" s="421"/>
      <c r="C105" s="415"/>
      <c r="D105" s="417"/>
      <c r="E105" s="445"/>
      <c r="F105" s="363"/>
      <c r="G105" s="363"/>
      <c r="H105" s="363" t="s">
        <v>267</v>
      </c>
      <c r="I105" s="364" t="s">
        <v>404</v>
      </c>
      <c r="J105" s="364"/>
      <c r="K105" s="364"/>
      <c r="L105" s="364"/>
      <c r="M105" s="365">
        <v>143</v>
      </c>
      <c r="N105" s="361">
        <v>1</v>
      </c>
      <c r="O105" s="348">
        <f>M105*N105</f>
        <v>143</v>
      </c>
      <c r="P105" s="469"/>
      <c r="Q105" s="391"/>
    </row>
    <row r="106" spans="2:17" ht="15" customHeight="1" x14ac:dyDescent="0.25">
      <c r="B106" s="421"/>
      <c r="C106" s="415"/>
      <c r="D106" s="417"/>
      <c r="E106" s="445"/>
      <c r="F106" s="363"/>
      <c r="G106" s="363"/>
      <c r="H106" s="363"/>
      <c r="I106" s="364" t="s">
        <v>260</v>
      </c>
      <c r="J106" s="364"/>
      <c r="K106" s="364"/>
      <c r="L106" s="364"/>
      <c r="M106" s="365"/>
      <c r="N106" s="361"/>
      <c r="O106" s="348"/>
      <c r="P106" s="469"/>
      <c r="Q106" s="391"/>
    </row>
    <row r="107" spans="2:17" ht="15" customHeight="1" x14ac:dyDescent="0.25">
      <c r="B107" s="421"/>
      <c r="C107" s="415"/>
      <c r="D107" s="417"/>
      <c r="E107" s="445"/>
      <c r="F107" s="363"/>
      <c r="G107" s="363"/>
      <c r="H107" s="363" t="s">
        <v>268</v>
      </c>
      <c r="I107" s="364" t="s">
        <v>405</v>
      </c>
      <c r="J107" s="364"/>
      <c r="K107" s="364"/>
      <c r="L107" s="364"/>
      <c r="M107" s="365">
        <v>121</v>
      </c>
      <c r="N107" s="361">
        <v>1</v>
      </c>
      <c r="O107" s="348">
        <f>M107*N107</f>
        <v>121</v>
      </c>
      <c r="P107" s="469"/>
      <c r="Q107" s="391"/>
    </row>
    <row r="108" spans="2:17" ht="15" customHeight="1" x14ac:dyDescent="0.25">
      <c r="B108" s="421"/>
      <c r="C108" s="415"/>
      <c r="D108" s="417"/>
      <c r="E108" s="445"/>
      <c r="F108" s="363"/>
      <c r="G108" s="363"/>
      <c r="H108" s="363"/>
      <c r="I108" s="364" t="s">
        <v>260</v>
      </c>
      <c r="J108" s="364"/>
      <c r="K108" s="364"/>
      <c r="L108" s="364"/>
      <c r="M108" s="365"/>
      <c r="N108" s="361"/>
      <c r="O108" s="348"/>
      <c r="P108" s="469"/>
      <c r="Q108" s="391"/>
    </row>
    <row r="109" spans="2:17" ht="15" customHeight="1" thickBot="1" x14ac:dyDescent="0.3">
      <c r="B109" s="421"/>
      <c r="C109" s="415"/>
      <c r="D109" s="417"/>
      <c r="E109" s="446"/>
      <c r="F109" s="402" t="s">
        <v>262</v>
      </c>
      <c r="G109" s="402"/>
      <c r="H109" s="402"/>
      <c r="I109" s="403" t="s">
        <v>263</v>
      </c>
      <c r="J109" s="403"/>
      <c r="K109" s="403"/>
      <c r="L109" s="403"/>
      <c r="M109" s="308">
        <v>55</v>
      </c>
      <c r="N109" s="309">
        <v>3</v>
      </c>
      <c r="O109" s="307">
        <f t="shared" ref="O109" si="36">M109*N109</f>
        <v>165</v>
      </c>
      <c r="P109" s="469"/>
      <c r="Q109" s="391"/>
    </row>
    <row r="110" spans="2:17" ht="15" customHeight="1" x14ac:dyDescent="0.25">
      <c r="B110" s="421"/>
      <c r="C110" s="415"/>
      <c r="D110" s="416"/>
      <c r="E110" s="349" t="s">
        <v>407</v>
      </c>
      <c r="F110" s="388" t="s">
        <v>247</v>
      </c>
      <c r="G110" s="388"/>
      <c r="H110" s="352"/>
      <c r="I110" s="63" t="s">
        <v>66</v>
      </c>
      <c r="J110" s="75">
        <v>0.95</v>
      </c>
      <c r="K110" s="75">
        <v>2.39</v>
      </c>
      <c r="L110" s="124">
        <f t="shared" ref="L110:L123" si="37">0.4*K110</f>
        <v>0.95600000000000007</v>
      </c>
      <c r="M110" s="124">
        <f t="shared" ref="M110:M123" si="38">SUM(K110:L110)</f>
        <v>3.3460000000000001</v>
      </c>
      <c r="N110" s="143">
        <v>39</v>
      </c>
      <c r="O110" s="128">
        <f t="shared" ref="O110:O123" si="39">M110*N110</f>
        <v>130.494</v>
      </c>
      <c r="P110" s="466"/>
      <c r="Q110" s="391"/>
    </row>
    <row r="111" spans="2:17" ht="15" customHeight="1" x14ac:dyDescent="0.25">
      <c r="B111" s="421"/>
      <c r="C111" s="415"/>
      <c r="D111" s="416"/>
      <c r="E111" s="371"/>
      <c r="F111" s="360"/>
      <c r="G111" s="360"/>
      <c r="H111" s="356"/>
      <c r="I111" s="21" t="s">
        <v>67</v>
      </c>
      <c r="J111" s="131">
        <v>1.8</v>
      </c>
      <c r="K111" s="131">
        <v>7.8</v>
      </c>
      <c r="L111" s="133">
        <f t="shared" si="37"/>
        <v>3.12</v>
      </c>
      <c r="M111" s="133">
        <f t="shared" si="38"/>
        <v>10.92</v>
      </c>
      <c r="N111" s="7">
        <v>24</v>
      </c>
      <c r="O111" s="23">
        <f t="shared" si="39"/>
        <v>262.08</v>
      </c>
      <c r="P111" s="466"/>
      <c r="Q111" s="391"/>
    </row>
    <row r="112" spans="2:17" ht="15" customHeight="1" x14ac:dyDescent="0.25">
      <c r="B112" s="421"/>
      <c r="C112" s="415"/>
      <c r="D112" s="416"/>
      <c r="E112" s="371"/>
      <c r="F112" s="357" t="s">
        <v>406</v>
      </c>
      <c r="G112" s="357"/>
      <c r="H112" s="358"/>
      <c r="I112" s="21" t="s">
        <v>68</v>
      </c>
      <c r="J112" s="135">
        <v>0.42</v>
      </c>
      <c r="K112" s="135">
        <v>3.42</v>
      </c>
      <c r="L112" s="133">
        <f t="shared" si="37"/>
        <v>1.3680000000000001</v>
      </c>
      <c r="M112" s="133">
        <f t="shared" si="38"/>
        <v>4.7880000000000003</v>
      </c>
      <c r="N112" s="7">
        <v>48</v>
      </c>
      <c r="O112" s="23">
        <f t="shared" si="39"/>
        <v>229.82400000000001</v>
      </c>
      <c r="P112" s="466"/>
      <c r="Q112" s="391"/>
    </row>
    <row r="113" spans="2:17" ht="15" customHeight="1" x14ac:dyDescent="0.25">
      <c r="B113" s="421"/>
      <c r="C113" s="415"/>
      <c r="D113" s="416"/>
      <c r="E113" s="371"/>
      <c r="F113" s="359"/>
      <c r="G113" s="359"/>
      <c r="H113" s="354"/>
      <c r="I113" s="21" t="s">
        <v>69</v>
      </c>
      <c r="J113" s="135">
        <v>0.42</v>
      </c>
      <c r="K113" s="135">
        <v>8.1199999999999992</v>
      </c>
      <c r="L113" s="133">
        <f t="shared" si="37"/>
        <v>3.2479999999999998</v>
      </c>
      <c r="M113" s="133">
        <f t="shared" si="38"/>
        <v>11.367999999999999</v>
      </c>
      <c r="N113" s="7">
        <v>8</v>
      </c>
      <c r="O113" s="23">
        <f t="shared" si="39"/>
        <v>90.943999999999988</v>
      </c>
      <c r="P113" s="466"/>
      <c r="Q113" s="391"/>
    </row>
    <row r="114" spans="2:17" ht="15" customHeight="1" x14ac:dyDescent="0.25">
      <c r="B114" s="421"/>
      <c r="C114" s="415"/>
      <c r="D114" s="416"/>
      <c r="E114" s="371"/>
      <c r="F114" s="360"/>
      <c r="G114" s="360"/>
      <c r="H114" s="356"/>
      <c r="I114" s="21" t="s">
        <v>70</v>
      </c>
      <c r="J114" s="135">
        <v>0.84</v>
      </c>
      <c r="K114" s="135">
        <v>5.66</v>
      </c>
      <c r="L114" s="133">
        <f t="shared" si="37"/>
        <v>2.2640000000000002</v>
      </c>
      <c r="M114" s="133">
        <f t="shared" si="38"/>
        <v>7.9240000000000004</v>
      </c>
      <c r="N114" s="7">
        <v>81</v>
      </c>
      <c r="O114" s="23">
        <f t="shared" si="39"/>
        <v>641.84400000000005</v>
      </c>
      <c r="P114" s="466"/>
      <c r="Q114" s="391"/>
    </row>
    <row r="115" spans="2:17" ht="15" customHeight="1" x14ac:dyDescent="0.25">
      <c r="B115" s="421"/>
      <c r="C115" s="415"/>
      <c r="D115" s="416"/>
      <c r="E115" s="371"/>
      <c r="F115" s="357" t="s">
        <v>43</v>
      </c>
      <c r="G115" s="357"/>
      <c r="H115" s="358"/>
      <c r="I115" s="21" t="s">
        <v>64</v>
      </c>
      <c r="J115" s="131">
        <v>1.35</v>
      </c>
      <c r="K115" s="7">
        <v>30.9</v>
      </c>
      <c r="L115" s="133">
        <f t="shared" si="37"/>
        <v>12.36</v>
      </c>
      <c r="M115" s="133">
        <f t="shared" si="38"/>
        <v>43.26</v>
      </c>
      <c r="N115" s="133">
        <v>9</v>
      </c>
      <c r="O115" s="23">
        <f t="shared" si="39"/>
        <v>389.34</v>
      </c>
      <c r="P115" s="466"/>
      <c r="Q115" s="391"/>
    </row>
    <row r="116" spans="2:17" ht="15" customHeight="1" thickBot="1" x14ac:dyDescent="0.3">
      <c r="B116" s="421"/>
      <c r="C116" s="415"/>
      <c r="D116" s="416"/>
      <c r="E116" s="350"/>
      <c r="F116" s="478"/>
      <c r="G116" s="478"/>
      <c r="H116" s="374"/>
      <c r="I116" s="62" t="s">
        <v>65</v>
      </c>
      <c r="J116" s="125">
        <v>1.35</v>
      </c>
      <c r="K116" s="83">
        <v>20.8</v>
      </c>
      <c r="L116" s="123">
        <f t="shared" si="37"/>
        <v>8.32</v>
      </c>
      <c r="M116" s="123">
        <f t="shared" si="38"/>
        <v>29.12</v>
      </c>
      <c r="N116" s="125">
        <v>3</v>
      </c>
      <c r="O116" s="127">
        <f t="shared" si="39"/>
        <v>87.36</v>
      </c>
      <c r="P116" s="466"/>
      <c r="Q116" s="391"/>
    </row>
    <row r="117" spans="2:17" ht="15" customHeight="1" x14ac:dyDescent="0.25">
      <c r="B117" s="421"/>
      <c r="C117" s="415"/>
      <c r="D117" s="416"/>
      <c r="E117" s="409" t="s">
        <v>21</v>
      </c>
      <c r="F117" s="410"/>
      <c r="G117" s="410"/>
      <c r="H117" s="410"/>
      <c r="I117" s="366" t="s">
        <v>254</v>
      </c>
      <c r="J117" s="366"/>
      <c r="K117" s="366"/>
      <c r="L117" s="366"/>
      <c r="M117" s="132">
        <v>14</v>
      </c>
      <c r="N117" s="130">
        <v>1</v>
      </c>
      <c r="O117" s="138">
        <f t="shared" ref="O117:O120" si="40">M117*N117</f>
        <v>14</v>
      </c>
      <c r="P117" s="466"/>
      <c r="Q117" s="391"/>
    </row>
    <row r="118" spans="2:17" ht="15" customHeight="1" x14ac:dyDescent="0.25">
      <c r="B118" s="421"/>
      <c r="C118" s="415"/>
      <c r="D118" s="416"/>
      <c r="E118" s="448"/>
      <c r="F118" s="362"/>
      <c r="G118" s="362"/>
      <c r="H118" s="362"/>
      <c r="I118" s="21" t="s">
        <v>248</v>
      </c>
      <c r="J118" s="135">
        <v>1.1499999999999999</v>
      </c>
      <c r="K118" s="135">
        <v>2.42</v>
      </c>
      <c r="L118" s="133">
        <f t="shared" ref="L118:L119" si="41">0.4*K118</f>
        <v>0.96799999999999997</v>
      </c>
      <c r="M118" s="133">
        <f>SUM(K118:L118)</f>
        <v>3.3879999999999999</v>
      </c>
      <c r="N118" s="133">
        <v>13</v>
      </c>
      <c r="O118" s="23">
        <f t="shared" si="40"/>
        <v>44.043999999999997</v>
      </c>
      <c r="P118" s="466"/>
      <c r="Q118" s="391"/>
    </row>
    <row r="119" spans="2:17" ht="15" customHeight="1" x14ac:dyDescent="0.25">
      <c r="B119" s="421"/>
      <c r="C119" s="415"/>
      <c r="D119" s="416"/>
      <c r="E119" s="448"/>
      <c r="F119" s="362"/>
      <c r="G119" s="362"/>
      <c r="H119" s="362"/>
      <c r="I119" s="21" t="s">
        <v>249</v>
      </c>
      <c r="J119" s="135">
        <v>1.38</v>
      </c>
      <c r="K119" s="131">
        <v>2.9</v>
      </c>
      <c r="L119" s="133">
        <f t="shared" si="41"/>
        <v>1.1599999999999999</v>
      </c>
      <c r="M119" s="133">
        <f>SUM(K119:L119)</f>
        <v>4.0599999999999996</v>
      </c>
      <c r="N119" s="133">
        <v>13</v>
      </c>
      <c r="O119" s="23">
        <f t="shared" si="40"/>
        <v>52.779999999999994</v>
      </c>
      <c r="P119" s="466"/>
      <c r="Q119" s="391"/>
    </row>
    <row r="120" spans="2:17" ht="29.25" customHeight="1" thickBot="1" x14ac:dyDescent="0.3">
      <c r="B120" s="421"/>
      <c r="C120" s="415"/>
      <c r="D120" s="416"/>
      <c r="E120" s="411"/>
      <c r="F120" s="412"/>
      <c r="G120" s="412"/>
      <c r="H120" s="412"/>
      <c r="I120" s="345" t="s">
        <v>286</v>
      </c>
      <c r="J120" s="346"/>
      <c r="K120" s="346"/>
      <c r="L120" s="346"/>
      <c r="M120" s="123">
        <v>4.05</v>
      </c>
      <c r="N120" s="123">
        <v>1</v>
      </c>
      <c r="O120" s="127">
        <f t="shared" si="40"/>
        <v>4.05</v>
      </c>
      <c r="P120" s="466"/>
      <c r="Q120" s="391"/>
    </row>
    <row r="121" spans="2:17" ht="15" customHeight="1" x14ac:dyDescent="0.25">
      <c r="B121" s="421"/>
      <c r="C121" s="415"/>
      <c r="D121" s="416"/>
      <c r="E121" s="460" t="s">
        <v>44</v>
      </c>
      <c r="F121" s="410" t="s">
        <v>256</v>
      </c>
      <c r="G121" s="410"/>
      <c r="H121" s="410"/>
      <c r="I121" s="49" t="s">
        <v>71</v>
      </c>
      <c r="J121" s="134">
        <v>0.79</v>
      </c>
      <c r="K121" s="134">
        <v>5.31</v>
      </c>
      <c r="L121" s="132">
        <f t="shared" si="37"/>
        <v>2.1240000000000001</v>
      </c>
      <c r="M121" s="132">
        <f t="shared" si="38"/>
        <v>7.4339999999999993</v>
      </c>
      <c r="N121" s="130">
        <v>8</v>
      </c>
      <c r="O121" s="138">
        <f t="shared" si="39"/>
        <v>59.471999999999994</v>
      </c>
      <c r="P121" s="466"/>
      <c r="Q121" s="391"/>
    </row>
    <row r="122" spans="2:17" ht="15" customHeight="1" x14ac:dyDescent="0.25">
      <c r="B122" s="421"/>
      <c r="C122" s="415"/>
      <c r="D122" s="416"/>
      <c r="E122" s="424"/>
      <c r="F122" s="362"/>
      <c r="G122" s="362"/>
      <c r="H122" s="362"/>
      <c r="I122" s="21" t="s">
        <v>255</v>
      </c>
      <c r="J122" s="135">
        <v>0.28000000000000003</v>
      </c>
      <c r="K122" s="135">
        <v>1.32</v>
      </c>
      <c r="L122" s="133">
        <f t="shared" si="37"/>
        <v>0.52800000000000002</v>
      </c>
      <c r="M122" s="133">
        <f t="shared" si="38"/>
        <v>1.8480000000000001</v>
      </c>
      <c r="N122" s="7">
        <v>12</v>
      </c>
      <c r="O122" s="23">
        <f t="shared" si="39"/>
        <v>22.176000000000002</v>
      </c>
      <c r="P122" s="466"/>
      <c r="Q122" s="391"/>
    </row>
    <row r="123" spans="2:17" ht="15" customHeight="1" x14ac:dyDescent="0.25">
      <c r="B123" s="421"/>
      <c r="C123" s="415"/>
      <c r="D123" s="416"/>
      <c r="E123" s="424"/>
      <c r="F123" s="362"/>
      <c r="G123" s="362"/>
      <c r="H123" s="362"/>
      <c r="I123" s="21" t="s">
        <v>7</v>
      </c>
      <c r="J123" s="135">
        <v>2.5299999999999998</v>
      </c>
      <c r="K123" s="135">
        <v>7.68</v>
      </c>
      <c r="L123" s="133">
        <f t="shared" si="37"/>
        <v>3.0720000000000001</v>
      </c>
      <c r="M123" s="133">
        <f t="shared" si="38"/>
        <v>10.751999999999999</v>
      </c>
      <c r="N123" s="131">
        <v>1</v>
      </c>
      <c r="O123" s="23">
        <f t="shared" si="39"/>
        <v>10.751999999999999</v>
      </c>
      <c r="P123" s="466"/>
      <c r="Q123" s="391"/>
    </row>
    <row r="124" spans="2:17" ht="15" customHeight="1" x14ac:dyDescent="0.25">
      <c r="B124" s="421"/>
      <c r="C124" s="415"/>
      <c r="D124" s="416"/>
      <c r="E124" s="424"/>
      <c r="F124" s="362" t="s">
        <v>257</v>
      </c>
      <c r="G124" s="362"/>
      <c r="H124" s="362"/>
      <c r="I124" s="21" t="s">
        <v>71</v>
      </c>
      <c r="J124" s="135">
        <v>0.79</v>
      </c>
      <c r="K124" s="135">
        <v>5.31</v>
      </c>
      <c r="L124" s="133">
        <f t="shared" ref="L124:L126" si="42">0.4*K124</f>
        <v>2.1240000000000001</v>
      </c>
      <c r="M124" s="133">
        <f t="shared" ref="M124:M126" si="43">SUM(K124:L124)</f>
        <v>7.4339999999999993</v>
      </c>
      <c r="N124" s="131">
        <v>8</v>
      </c>
      <c r="O124" s="23">
        <f t="shared" ref="O124:O126" si="44">M124*N124</f>
        <v>59.471999999999994</v>
      </c>
      <c r="P124" s="466"/>
      <c r="Q124" s="391"/>
    </row>
    <row r="125" spans="2:17" ht="15" customHeight="1" x14ac:dyDescent="0.25">
      <c r="B125" s="421"/>
      <c r="C125" s="415"/>
      <c r="D125" s="416"/>
      <c r="E125" s="424"/>
      <c r="F125" s="362"/>
      <c r="G125" s="362"/>
      <c r="H125" s="362"/>
      <c r="I125" s="21" t="s">
        <v>255</v>
      </c>
      <c r="J125" s="135">
        <v>0.28000000000000003</v>
      </c>
      <c r="K125" s="135">
        <v>1.32</v>
      </c>
      <c r="L125" s="133">
        <f t="shared" si="42"/>
        <v>0.52800000000000002</v>
      </c>
      <c r="M125" s="133">
        <f t="shared" si="43"/>
        <v>1.8480000000000001</v>
      </c>
      <c r="N125" s="7">
        <v>12</v>
      </c>
      <c r="O125" s="23">
        <f t="shared" si="44"/>
        <v>22.176000000000002</v>
      </c>
      <c r="P125" s="466"/>
      <c r="Q125" s="391"/>
    </row>
    <row r="126" spans="2:17" ht="15" customHeight="1" thickBot="1" x14ac:dyDescent="0.3">
      <c r="B126" s="421"/>
      <c r="C126" s="415"/>
      <c r="D126" s="416"/>
      <c r="E126" s="446"/>
      <c r="F126" s="402"/>
      <c r="G126" s="402"/>
      <c r="H126" s="402"/>
      <c r="I126" s="50" t="s">
        <v>7</v>
      </c>
      <c r="J126" s="30">
        <v>2.5299999999999998</v>
      </c>
      <c r="K126" s="30">
        <v>7.68</v>
      </c>
      <c r="L126" s="139">
        <f t="shared" si="42"/>
        <v>3.0720000000000001</v>
      </c>
      <c r="M126" s="139">
        <f t="shared" si="43"/>
        <v>10.751999999999999</v>
      </c>
      <c r="N126" s="141">
        <v>1</v>
      </c>
      <c r="O126" s="140">
        <f t="shared" si="44"/>
        <v>10.751999999999999</v>
      </c>
      <c r="P126" s="466"/>
      <c r="Q126" s="391"/>
    </row>
    <row r="127" spans="2:17" ht="15" customHeight="1" x14ac:dyDescent="0.25">
      <c r="B127" s="421"/>
      <c r="C127" s="415"/>
      <c r="D127" s="416"/>
      <c r="E127" s="458" t="s">
        <v>208</v>
      </c>
      <c r="F127" s="387" t="s">
        <v>210</v>
      </c>
      <c r="G127" s="387"/>
      <c r="H127" s="387"/>
      <c r="I127" s="63" t="s">
        <v>48</v>
      </c>
      <c r="J127" s="75">
        <v>0.43</v>
      </c>
      <c r="K127" s="126">
        <v>0.9</v>
      </c>
      <c r="L127" s="57">
        <f>0.4*K127</f>
        <v>0.36000000000000004</v>
      </c>
      <c r="M127" s="124">
        <f>SUM(K127:L127)</f>
        <v>1.26</v>
      </c>
      <c r="N127" s="124">
        <v>8</v>
      </c>
      <c r="O127" s="61">
        <f>M127*N127</f>
        <v>10.08</v>
      </c>
      <c r="P127" s="466"/>
      <c r="Q127" s="391"/>
    </row>
    <row r="128" spans="2:17" ht="15" customHeight="1" x14ac:dyDescent="0.25">
      <c r="B128" s="421"/>
      <c r="C128" s="415"/>
      <c r="D128" s="416"/>
      <c r="E128" s="424"/>
      <c r="F128" s="362"/>
      <c r="G128" s="362"/>
      <c r="H128" s="362"/>
      <c r="I128" s="21" t="s">
        <v>47</v>
      </c>
      <c r="J128" s="131">
        <v>0.6</v>
      </c>
      <c r="K128" s="131">
        <v>0.9</v>
      </c>
      <c r="L128" s="6">
        <f t="shared" ref="L128:L135" si="45">0.4*K128</f>
        <v>0.36000000000000004</v>
      </c>
      <c r="M128" s="133">
        <f t="shared" ref="M128:M135" si="46">SUM(K128:L128)</f>
        <v>1.26</v>
      </c>
      <c r="N128" s="133">
        <v>8</v>
      </c>
      <c r="O128" s="129">
        <f t="shared" ref="O128:O136" si="47">M128*N128</f>
        <v>10.08</v>
      </c>
      <c r="P128" s="466"/>
      <c r="Q128" s="391"/>
    </row>
    <row r="129" spans="2:17" ht="15" customHeight="1" x14ac:dyDescent="0.25">
      <c r="B129" s="421"/>
      <c r="C129" s="415"/>
      <c r="D129" s="416"/>
      <c r="E129" s="424"/>
      <c r="F129" s="362"/>
      <c r="G129" s="362"/>
      <c r="H129" s="362"/>
      <c r="I129" s="21" t="s">
        <v>49</v>
      </c>
      <c r="J129" s="135">
        <v>0.13</v>
      </c>
      <c r="K129" s="131">
        <v>0.4</v>
      </c>
      <c r="L129" s="6">
        <f t="shared" si="45"/>
        <v>0.16000000000000003</v>
      </c>
      <c r="M129" s="133">
        <f t="shared" si="46"/>
        <v>0.56000000000000005</v>
      </c>
      <c r="N129" s="133">
        <v>8</v>
      </c>
      <c r="O129" s="129">
        <f t="shared" si="47"/>
        <v>4.4800000000000004</v>
      </c>
      <c r="P129" s="466"/>
      <c r="Q129" s="391"/>
    </row>
    <row r="130" spans="2:17" ht="15" customHeight="1" x14ac:dyDescent="0.25">
      <c r="B130" s="421"/>
      <c r="C130" s="415"/>
      <c r="D130" s="416"/>
      <c r="E130" s="424"/>
      <c r="F130" s="362"/>
      <c r="G130" s="362"/>
      <c r="H130" s="362"/>
      <c r="I130" s="21" t="s">
        <v>75</v>
      </c>
      <c r="J130" s="135">
        <v>0.43</v>
      </c>
      <c r="K130" s="131">
        <v>2.8</v>
      </c>
      <c r="L130" s="6">
        <f t="shared" ref="L130:L131" si="48">0.4*K130</f>
        <v>1.1199999999999999</v>
      </c>
      <c r="M130" s="133">
        <f t="shared" ref="M130:M131" si="49">SUM(K130:L130)</f>
        <v>3.92</v>
      </c>
      <c r="N130" s="133">
        <v>3</v>
      </c>
      <c r="O130" s="129">
        <f t="shared" ref="O130:O131" si="50">M130*N130</f>
        <v>11.76</v>
      </c>
      <c r="P130" s="466"/>
      <c r="Q130" s="391"/>
    </row>
    <row r="131" spans="2:17" ht="15" customHeight="1" x14ac:dyDescent="0.25">
      <c r="B131" s="421"/>
      <c r="C131" s="415"/>
      <c r="D131" s="416"/>
      <c r="E131" s="424"/>
      <c r="F131" s="362"/>
      <c r="G131" s="362"/>
      <c r="H131" s="362"/>
      <c r="I131" s="21" t="s">
        <v>76</v>
      </c>
      <c r="J131" s="131">
        <v>0.6</v>
      </c>
      <c r="K131" s="131">
        <v>1.95</v>
      </c>
      <c r="L131" s="6">
        <f t="shared" si="48"/>
        <v>0.78</v>
      </c>
      <c r="M131" s="133">
        <f t="shared" si="49"/>
        <v>2.73</v>
      </c>
      <c r="N131" s="133">
        <v>3</v>
      </c>
      <c r="O131" s="129">
        <f t="shared" si="50"/>
        <v>8.19</v>
      </c>
      <c r="P131" s="466"/>
      <c r="Q131" s="391"/>
    </row>
    <row r="132" spans="2:17" ht="15" customHeight="1" x14ac:dyDescent="0.25">
      <c r="B132" s="421"/>
      <c r="C132" s="415"/>
      <c r="D132" s="416"/>
      <c r="E132" s="424"/>
      <c r="F132" s="362" t="s">
        <v>211</v>
      </c>
      <c r="G132" s="362"/>
      <c r="H132" s="362"/>
      <c r="I132" s="21" t="s">
        <v>48</v>
      </c>
      <c r="J132" s="135">
        <v>0.43</v>
      </c>
      <c r="K132" s="131">
        <v>0.9</v>
      </c>
      <c r="L132" s="6">
        <f t="shared" si="45"/>
        <v>0.36000000000000004</v>
      </c>
      <c r="M132" s="133">
        <f t="shared" si="46"/>
        <v>1.26</v>
      </c>
      <c r="N132" s="133">
        <v>8</v>
      </c>
      <c r="O132" s="129">
        <f t="shared" si="47"/>
        <v>10.08</v>
      </c>
      <c r="P132" s="466"/>
      <c r="Q132" s="391"/>
    </row>
    <row r="133" spans="2:17" ht="15" customHeight="1" x14ac:dyDescent="0.25">
      <c r="B133" s="421"/>
      <c r="C133" s="415"/>
      <c r="D133" s="416"/>
      <c r="E133" s="424"/>
      <c r="F133" s="362"/>
      <c r="G133" s="362"/>
      <c r="H133" s="362"/>
      <c r="I133" s="21" t="s">
        <v>47</v>
      </c>
      <c r="J133" s="131">
        <v>0.6</v>
      </c>
      <c r="K133" s="131">
        <v>0.9</v>
      </c>
      <c r="L133" s="6">
        <f t="shared" si="45"/>
        <v>0.36000000000000004</v>
      </c>
      <c r="M133" s="133">
        <f t="shared" si="46"/>
        <v>1.26</v>
      </c>
      <c r="N133" s="133">
        <v>8</v>
      </c>
      <c r="O133" s="129">
        <f t="shared" si="47"/>
        <v>10.08</v>
      </c>
      <c r="P133" s="466"/>
      <c r="Q133" s="391"/>
    </row>
    <row r="134" spans="2:17" ht="15" customHeight="1" x14ac:dyDescent="0.25">
      <c r="B134" s="421"/>
      <c r="C134" s="415"/>
      <c r="D134" s="416"/>
      <c r="E134" s="424"/>
      <c r="F134" s="362"/>
      <c r="G134" s="362"/>
      <c r="H134" s="362"/>
      <c r="I134" s="21" t="s">
        <v>75</v>
      </c>
      <c r="J134" s="135">
        <v>0.43</v>
      </c>
      <c r="K134" s="131">
        <v>2.8</v>
      </c>
      <c r="L134" s="6">
        <f t="shared" si="45"/>
        <v>1.1199999999999999</v>
      </c>
      <c r="M134" s="133">
        <f t="shared" si="46"/>
        <v>3.92</v>
      </c>
      <c r="N134" s="133">
        <v>3</v>
      </c>
      <c r="O134" s="129">
        <f t="shared" si="47"/>
        <v>11.76</v>
      </c>
      <c r="P134" s="466"/>
      <c r="Q134" s="391"/>
    </row>
    <row r="135" spans="2:17" ht="15" customHeight="1" x14ac:dyDescent="0.25">
      <c r="B135" s="421"/>
      <c r="C135" s="415"/>
      <c r="D135" s="416"/>
      <c r="E135" s="424"/>
      <c r="F135" s="362"/>
      <c r="G135" s="362"/>
      <c r="H135" s="362"/>
      <c r="I135" s="21" t="s">
        <v>76</v>
      </c>
      <c r="J135" s="131">
        <v>0.6</v>
      </c>
      <c r="K135" s="131">
        <v>1.95</v>
      </c>
      <c r="L135" s="6">
        <f t="shared" si="45"/>
        <v>0.78</v>
      </c>
      <c r="M135" s="133">
        <f t="shared" si="46"/>
        <v>2.73</v>
      </c>
      <c r="N135" s="133">
        <v>3</v>
      </c>
      <c r="O135" s="129">
        <f t="shared" si="47"/>
        <v>8.19</v>
      </c>
      <c r="P135" s="466"/>
      <c r="Q135" s="391"/>
    </row>
    <row r="136" spans="2:17" ht="15" customHeight="1" x14ac:dyDescent="0.25">
      <c r="B136" s="421"/>
      <c r="C136" s="415"/>
      <c r="D136" s="416"/>
      <c r="E136" s="424"/>
      <c r="F136" s="362" t="s">
        <v>10</v>
      </c>
      <c r="G136" s="362"/>
      <c r="H136" s="362"/>
      <c r="I136" s="364" t="s">
        <v>176</v>
      </c>
      <c r="J136" s="364"/>
      <c r="K136" s="364"/>
      <c r="L136" s="364"/>
      <c r="M136" s="133">
        <v>5</v>
      </c>
      <c r="N136" s="133">
        <v>3</v>
      </c>
      <c r="O136" s="23">
        <f t="shared" si="47"/>
        <v>15</v>
      </c>
      <c r="P136" s="466"/>
      <c r="Q136" s="391"/>
    </row>
    <row r="137" spans="2:17" ht="15" customHeight="1" thickBot="1" x14ac:dyDescent="0.3">
      <c r="B137" s="421"/>
      <c r="C137" s="418"/>
      <c r="D137" s="419"/>
      <c r="E137" s="425"/>
      <c r="F137" s="412" t="s">
        <v>164</v>
      </c>
      <c r="G137" s="412"/>
      <c r="H137" s="412"/>
      <c r="I137" s="346" t="s">
        <v>182</v>
      </c>
      <c r="J137" s="346"/>
      <c r="K137" s="346"/>
      <c r="L137" s="346"/>
      <c r="M137" s="142">
        <v>5</v>
      </c>
      <c r="N137" s="142">
        <v>3</v>
      </c>
      <c r="O137" s="127">
        <f>M137*N137</f>
        <v>15</v>
      </c>
      <c r="P137" s="467"/>
      <c r="Q137" s="391"/>
    </row>
    <row r="138" spans="2:17" ht="15" customHeight="1" x14ac:dyDescent="0.25">
      <c r="B138" s="421"/>
      <c r="C138" s="413" t="s">
        <v>259</v>
      </c>
      <c r="D138" s="414"/>
      <c r="E138" s="461" t="s">
        <v>265</v>
      </c>
      <c r="F138" s="351" t="s">
        <v>45</v>
      </c>
      <c r="G138" s="352"/>
      <c r="H138" s="377" t="s">
        <v>266</v>
      </c>
      <c r="I138" s="366" t="s">
        <v>408</v>
      </c>
      <c r="J138" s="366"/>
      <c r="K138" s="366"/>
      <c r="L138" s="366"/>
      <c r="M138" s="399">
        <v>514.70000000000005</v>
      </c>
      <c r="N138" s="400">
        <v>1</v>
      </c>
      <c r="O138" s="347">
        <f>M138*N138</f>
        <v>514.70000000000005</v>
      </c>
      <c r="P138" s="465">
        <f>SUM(O138:O210)</f>
        <v>3668.9139999999993</v>
      </c>
      <c r="Q138" s="391"/>
    </row>
    <row r="139" spans="2:17" ht="15" customHeight="1" x14ac:dyDescent="0.25">
      <c r="B139" s="421"/>
      <c r="C139" s="415"/>
      <c r="D139" s="416"/>
      <c r="E139" s="386"/>
      <c r="F139" s="353"/>
      <c r="G139" s="354"/>
      <c r="H139" s="363"/>
      <c r="I139" s="364" t="s">
        <v>282</v>
      </c>
      <c r="J139" s="364"/>
      <c r="K139" s="364"/>
      <c r="L139" s="364"/>
      <c r="M139" s="365"/>
      <c r="N139" s="361"/>
      <c r="O139" s="348"/>
      <c r="P139" s="466"/>
      <c r="Q139" s="391"/>
    </row>
    <row r="140" spans="2:17" ht="15" customHeight="1" x14ac:dyDescent="0.25">
      <c r="B140" s="421"/>
      <c r="C140" s="415"/>
      <c r="D140" s="416"/>
      <c r="E140" s="386"/>
      <c r="F140" s="353"/>
      <c r="G140" s="354"/>
      <c r="H140" s="363" t="s">
        <v>267</v>
      </c>
      <c r="I140" s="364" t="s">
        <v>409</v>
      </c>
      <c r="J140" s="364"/>
      <c r="K140" s="364"/>
      <c r="L140" s="364"/>
      <c r="M140" s="365">
        <v>280</v>
      </c>
      <c r="N140" s="361">
        <v>1</v>
      </c>
      <c r="O140" s="348">
        <f>M140*N140</f>
        <v>280</v>
      </c>
      <c r="P140" s="466"/>
      <c r="Q140" s="391"/>
    </row>
    <row r="141" spans="2:17" ht="15" customHeight="1" x14ac:dyDescent="0.25">
      <c r="B141" s="421"/>
      <c r="C141" s="415"/>
      <c r="D141" s="416"/>
      <c r="E141" s="386"/>
      <c r="F141" s="353"/>
      <c r="G141" s="354"/>
      <c r="H141" s="363"/>
      <c r="I141" s="364" t="s">
        <v>403</v>
      </c>
      <c r="J141" s="364"/>
      <c r="K141" s="364"/>
      <c r="L141" s="364"/>
      <c r="M141" s="365"/>
      <c r="N141" s="361"/>
      <c r="O141" s="348"/>
      <c r="P141" s="466"/>
      <c r="Q141" s="391"/>
    </row>
    <row r="142" spans="2:17" ht="15" customHeight="1" x14ac:dyDescent="0.25">
      <c r="B142" s="421"/>
      <c r="C142" s="415"/>
      <c r="D142" s="416"/>
      <c r="E142" s="386"/>
      <c r="F142" s="353"/>
      <c r="G142" s="354"/>
      <c r="H142" s="363" t="s">
        <v>268</v>
      </c>
      <c r="I142" s="364" t="s">
        <v>409</v>
      </c>
      <c r="J142" s="364"/>
      <c r="K142" s="364"/>
      <c r="L142" s="364"/>
      <c r="M142" s="365">
        <v>280</v>
      </c>
      <c r="N142" s="361">
        <v>1</v>
      </c>
      <c r="O142" s="348">
        <f>M142*N142</f>
        <v>280</v>
      </c>
      <c r="P142" s="466"/>
      <c r="Q142" s="391"/>
    </row>
    <row r="143" spans="2:17" ht="15" customHeight="1" x14ac:dyDescent="0.25">
      <c r="B143" s="421"/>
      <c r="C143" s="415"/>
      <c r="D143" s="416"/>
      <c r="E143" s="386"/>
      <c r="F143" s="355"/>
      <c r="G143" s="356"/>
      <c r="H143" s="363"/>
      <c r="I143" s="364" t="s">
        <v>403</v>
      </c>
      <c r="J143" s="364"/>
      <c r="K143" s="364"/>
      <c r="L143" s="364"/>
      <c r="M143" s="365"/>
      <c r="N143" s="361"/>
      <c r="O143" s="348"/>
      <c r="P143" s="466"/>
      <c r="Q143" s="391"/>
    </row>
    <row r="144" spans="2:17" ht="15" customHeight="1" x14ac:dyDescent="0.25">
      <c r="B144" s="421"/>
      <c r="C144" s="415"/>
      <c r="D144" s="416"/>
      <c r="E144" s="386"/>
      <c r="F144" s="362" t="s">
        <v>262</v>
      </c>
      <c r="G144" s="362"/>
      <c r="H144" s="362"/>
      <c r="I144" s="364" t="s">
        <v>263</v>
      </c>
      <c r="J144" s="364"/>
      <c r="K144" s="364"/>
      <c r="L144" s="364"/>
      <c r="M144" s="149">
        <v>55</v>
      </c>
      <c r="N144" s="150">
        <v>3</v>
      </c>
      <c r="O144" s="148">
        <f t="shared" ref="O144" si="51">M144*N144</f>
        <v>165</v>
      </c>
      <c r="P144" s="466"/>
      <c r="Q144" s="391"/>
    </row>
    <row r="145" spans="2:17" ht="15" customHeight="1" x14ac:dyDescent="0.25">
      <c r="B145" s="421"/>
      <c r="C145" s="415"/>
      <c r="D145" s="416"/>
      <c r="E145" s="386"/>
      <c r="F145" s="362" t="s">
        <v>236</v>
      </c>
      <c r="G145" s="362"/>
      <c r="H145" s="362"/>
      <c r="I145" s="364" t="s">
        <v>283</v>
      </c>
      <c r="J145" s="364"/>
      <c r="K145" s="364"/>
      <c r="L145" s="364"/>
      <c r="M145" s="395">
        <v>25.35</v>
      </c>
      <c r="N145" s="343">
        <v>6</v>
      </c>
      <c r="O145" s="348">
        <f>M145*N145</f>
        <v>152.10000000000002</v>
      </c>
      <c r="P145" s="466"/>
      <c r="Q145" s="391"/>
    </row>
    <row r="146" spans="2:17" ht="15" customHeight="1" thickBot="1" x14ac:dyDescent="0.3">
      <c r="B146" s="421"/>
      <c r="C146" s="415"/>
      <c r="D146" s="416"/>
      <c r="E146" s="358"/>
      <c r="F146" s="412"/>
      <c r="G146" s="412"/>
      <c r="H146" s="412"/>
      <c r="I146" s="346" t="s">
        <v>251</v>
      </c>
      <c r="J146" s="346"/>
      <c r="K146" s="346"/>
      <c r="L146" s="346"/>
      <c r="M146" s="401"/>
      <c r="N146" s="344"/>
      <c r="O146" s="470"/>
      <c r="P146" s="466"/>
      <c r="Q146" s="391"/>
    </row>
    <row r="147" spans="2:17" ht="15" customHeight="1" x14ac:dyDescent="0.25">
      <c r="B147" s="421"/>
      <c r="C147" s="415"/>
      <c r="D147" s="417"/>
      <c r="E147" s="423" t="s">
        <v>327</v>
      </c>
      <c r="F147" s="377" t="s">
        <v>328</v>
      </c>
      <c r="G147" s="377"/>
      <c r="H147" s="377"/>
      <c r="I147" s="366" t="s">
        <v>284</v>
      </c>
      <c r="J147" s="366"/>
      <c r="K147" s="366"/>
      <c r="L147" s="366"/>
      <c r="M147" s="184">
        <v>10</v>
      </c>
      <c r="N147" s="183">
        <v>1</v>
      </c>
      <c r="O147" s="193">
        <f t="shared" ref="O147" si="52">M147*N147</f>
        <v>10</v>
      </c>
      <c r="P147" s="466"/>
      <c r="Q147" s="390"/>
    </row>
    <row r="148" spans="2:17" ht="15" customHeight="1" x14ac:dyDescent="0.25">
      <c r="B148" s="421"/>
      <c r="C148" s="415"/>
      <c r="D148" s="417"/>
      <c r="E148" s="424"/>
      <c r="F148" s="363"/>
      <c r="G148" s="363"/>
      <c r="H148" s="363"/>
      <c r="I148" s="21" t="s">
        <v>132</v>
      </c>
      <c r="J148" s="196">
        <v>0.37</v>
      </c>
      <c r="K148" s="196">
        <v>1.26</v>
      </c>
      <c r="L148" s="198">
        <f t="shared" ref="L148" si="53">0.4*K148</f>
        <v>0.504</v>
      </c>
      <c r="M148" s="198">
        <f t="shared" ref="M148" si="54">SUM(K148:L148)</f>
        <v>1.764</v>
      </c>
      <c r="N148" s="198">
        <v>2</v>
      </c>
      <c r="O148" s="188">
        <f t="shared" ref="O148" si="55">M148*N148</f>
        <v>3.528</v>
      </c>
      <c r="P148" s="466"/>
      <c r="Q148" s="390"/>
    </row>
    <row r="149" spans="2:17" ht="15" customHeight="1" x14ac:dyDescent="0.25">
      <c r="B149" s="421"/>
      <c r="C149" s="415"/>
      <c r="D149" s="417"/>
      <c r="E149" s="424"/>
      <c r="F149" s="363"/>
      <c r="G149" s="363"/>
      <c r="H149" s="363"/>
      <c r="I149" s="192" t="s">
        <v>285</v>
      </c>
      <c r="J149" s="196">
        <v>1.2</v>
      </c>
      <c r="K149" s="196">
        <v>2.2999999999999998</v>
      </c>
      <c r="L149" s="198">
        <f t="shared" ref="L149" si="56">0.4*K149</f>
        <v>0.91999999999999993</v>
      </c>
      <c r="M149" s="198">
        <f t="shared" ref="M149" si="57">SUM(K149:L149)</f>
        <v>3.2199999999999998</v>
      </c>
      <c r="N149" s="198">
        <v>15</v>
      </c>
      <c r="O149" s="188">
        <f t="shared" ref="O149:O177" si="58">M149*N149</f>
        <v>48.3</v>
      </c>
      <c r="P149" s="466"/>
      <c r="Q149" s="390"/>
    </row>
    <row r="150" spans="2:17" ht="15" customHeight="1" x14ac:dyDescent="0.25">
      <c r="B150" s="421"/>
      <c r="C150" s="415"/>
      <c r="D150" s="417"/>
      <c r="E150" s="424"/>
      <c r="F150" s="363" t="s">
        <v>329</v>
      </c>
      <c r="G150" s="363"/>
      <c r="H150" s="363"/>
      <c r="I150" s="364" t="s">
        <v>284</v>
      </c>
      <c r="J150" s="364"/>
      <c r="K150" s="364"/>
      <c r="L150" s="364"/>
      <c r="M150" s="198">
        <v>10</v>
      </c>
      <c r="N150" s="196">
        <v>1</v>
      </c>
      <c r="O150" s="188">
        <f t="shared" si="58"/>
        <v>10</v>
      </c>
      <c r="P150" s="466"/>
      <c r="Q150" s="390"/>
    </row>
    <row r="151" spans="2:17" ht="15" customHeight="1" x14ac:dyDescent="0.25">
      <c r="B151" s="421"/>
      <c r="C151" s="415"/>
      <c r="D151" s="417"/>
      <c r="E151" s="424"/>
      <c r="F151" s="363"/>
      <c r="G151" s="363"/>
      <c r="H151" s="363"/>
      <c r="I151" s="21" t="s">
        <v>132</v>
      </c>
      <c r="J151" s="196">
        <v>0.37</v>
      </c>
      <c r="K151" s="196">
        <v>1.26</v>
      </c>
      <c r="L151" s="198">
        <f t="shared" ref="L151:L152" si="59">0.4*K151</f>
        <v>0.504</v>
      </c>
      <c r="M151" s="198">
        <f t="shared" ref="M151:M152" si="60">SUM(K151:L151)</f>
        <v>1.764</v>
      </c>
      <c r="N151" s="198">
        <v>2</v>
      </c>
      <c r="O151" s="188">
        <f t="shared" si="58"/>
        <v>3.528</v>
      </c>
      <c r="P151" s="466"/>
      <c r="Q151" s="390"/>
    </row>
    <row r="152" spans="2:17" ht="15" customHeight="1" x14ac:dyDescent="0.25">
      <c r="B152" s="421"/>
      <c r="C152" s="415"/>
      <c r="D152" s="417"/>
      <c r="E152" s="424"/>
      <c r="F152" s="363"/>
      <c r="G152" s="363"/>
      <c r="H152" s="363"/>
      <c r="I152" s="192" t="s">
        <v>285</v>
      </c>
      <c r="J152" s="196">
        <v>1.2</v>
      </c>
      <c r="K152" s="196">
        <v>2.2999999999999998</v>
      </c>
      <c r="L152" s="198">
        <f t="shared" si="59"/>
        <v>0.91999999999999993</v>
      </c>
      <c r="M152" s="198">
        <f t="shared" si="60"/>
        <v>3.2199999999999998</v>
      </c>
      <c r="N152" s="198">
        <v>15</v>
      </c>
      <c r="O152" s="188">
        <f t="shared" ref="O152:O154" si="61">M152*N152</f>
        <v>48.3</v>
      </c>
      <c r="P152" s="466"/>
      <c r="Q152" s="390"/>
    </row>
    <row r="153" spans="2:17" ht="15" customHeight="1" x14ac:dyDescent="0.25">
      <c r="B153" s="421"/>
      <c r="C153" s="415"/>
      <c r="D153" s="417"/>
      <c r="E153" s="424"/>
      <c r="F153" s="363" t="s">
        <v>330</v>
      </c>
      <c r="G153" s="363"/>
      <c r="H153" s="363"/>
      <c r="I153" s="364" t="s">
        <v>284</v>
      </c>
      <c r="J153" s="364"/>
      <c r="K153" s="364"/>
      <c r="L153" s="364"/>
      <c r="M153" s="198">
        <v>10</v>
      </c>
      <c r="N153" s="196">
        <v>1</v>
      </c>
      <c r="O153" s="188">
        <f t="shared" si="61"/>
        <v>10</v>
      </c>
      <c r="P153" s="466"/>
      <c r="Q153" s="390"/>
    </row>
    <row r="154" spans="2:17" ht="15" customHeight="1" x14ac:dyDescent="0.25">
      <c r="B154" s="421"/>
      <c r="C154" s="415"/>
      <c r="D154" s="417"/>
      <c r="E154" s="424"/>
      <c r="F154" s="363"/>
      <c r="G154" s="363"/>
      <c r="H154" s="363"/>
      <c r="I154" s="21" t="s">
        <v>132</v>
      </c>
      <c r="J154" s="196">
        <v>0.37</v>
      </c>
      <c r="K154" s="196">
        <v>1.26</v>
      </c>
      <c r="L154" s="198">
        <f t="shared" ref="L154:L155" si="62">0.4*K154</f>
        <v>0.504</v>
      </c>
      <c r="M154" s="198">
        <f t="shared" ref="M154:M155" si="63">SUM(K154:L154)</f>
        <v>1.764</v>
      </c>
      <c r="N154" s="198">
        <v>2</v>
      </c>
      <c r="O154" s="188">
        <f t="shared" si="61"/>
        <v>3.528</v>
      </c>
      <c r="P154" s="466"/>
      <c r="Q154" s="390"/>
    </row>
    <row r="155" spans="2:17" ht="15" customHeight="1" x14ac:dyDescent="0.25">
      <c r="B155" s="421"/>
      <c r="C155" s="415"/>
      <c r="D155" s="417"/>
      <c r="E155" s="424"/>
      <c r="F155" s="363"/>
      <c r="G155" s="363"/>
      <c r="H155" s="363"/>
      <c r="I155" s="192" t="s">
        <v>285</v>
      </c>
      <c r="J155" s="196">
        <v>1.2</v>
      </c>
      <c r="K155" s="196">
        <v>2.2999999999999998</v>
      </c>
      <c r="L155" s="198">
        <f t="shared" si="62"/>
        <v>0.91999999999999993</v>
      </c>
      <c r="M155" s="198">
        <f t="shared" si="63"/>
        <v>3.2199999999999998</v>
      </c>
      <c r="N155" s="198">
        <v>15</v>
      </c>
      <c r="O155" s="188">
        <f t="shared" ref="O155:O163" si="64">M155*N155</f>
        <v>48.3</v>
      </c>
      <c r="P155" s="466"/>
      <c r="Q155" s="390"/>
    </row>
    <row r="156" spans="2:17" ht="15" customHeight="1" x14ac:dyDescent="0.25">
      <c r="B156" s="421"/>
      <c r="C156" s="415"/>
      <c r="D156" s="417"/>
      <c r="E156" s="424"/>
      <c r="F156" s="363" t="s">
        <v>331</v>
      </c>
      <c r="G156" s="363"/>
      <c r="H156" s="363"/>
      <c r="I156" s="364" t="s">
        <v>284</v>
      </c>
      <c r="J156" s="364"/>
      <c r="K156" s="364"/>
      <c r="L156" s="364"/>
      <c r="M156" s="198">
        <v>10</v>
      </c>
      <c r="N156" s="196">
        <v>1</v>
      </c>
      <c r="O156" s="188">
        <f t="shared" si="64"/>
        <v>10</v>
      </c>
      <c r="P156" s="466"/>
      <c r="Q156" s="390"/>
    </row>
    <row r="157" spans="2:17" ht="15" customHeight="1" x14ac:dyDescent="0.25">
      <c r="B157" s="421"/>
      <c r="C157" s="415"/>
      <c r="D157" s="417"/>
      <c r="E157" s="424"/>
      <c r="F157" s="363"/>
      <c r="G157" s="363"/>
      <c r="H157" s="363"/>
      <c r="I157" s="21" t="s">
        <v>132</v>
      </c>
      <c r="J157" s="196">
        <v>0.37</v>
      </c>
      <c r="K157" s="196">
        <v>1.26</v>
      </c>
      <c r="L157" s="198">
        <f t="shared" ref="L157:L158" si="65">0.4*K157</f>
        <v>0.504</v>
      </c>
      <c r="M157" s="198">
        <f t="shared" ref="M157:M158" si="66">SUM(K157:L157)</f>
        <v>1.764</v>
      </c>
      <c r="N157" s="198">
        <v>2</v>
      </c>
      <c r="O157" s="188">
        <f t="shared" si="64"/>
        <v>3.528</v>
      </c>
      <c r="P157" s="466"/>
      <c r="Q157" s="390"/>
    </row>
    <row r="158" spans="2:17" ht="15" customHeight="1" x14ac:dyDescent="0.25">
      <c r="B158" s="421"/>
      <c r="C158" s="415"/>
      <c r="D158" s="417"/>
      <c r="E158" s="424"/>
      <c r="F158" s="363"/>
      <c r="G158" s="363"/>
      <c r="H158" s="363"/>
      <c r="I158" s="192" t="s">
        <v>285</v>
      </c>
      <c r="J158" s="196">
        <v>1.2</v>
      </c>
      <c r="K158" s="196">
        <v>2.2999999999999998</v>
      </c>
      <c r="L158" s="198">
        <f t="shared" si="65"/>
        <v>0.91999999999999993</v>
      </c>
      <c r="M158" s="198">
        <f t="shared" si="66"/>
        <v>3.2199999999999998</v>
      </c>
      <c r="N158" s="198">
        <v>15</v>
      </c>
      <c r="O158" s="188">
        <f t="shared" si="64"/>
        <v>48.3</v>
      </c>
      <c r="P158" s="466"/>
      <c r="Q158" s="390"/>
    </row>
    <row r="159" spans="2:17" ht="15" customHeight="1" x14ac:dyDescent="0.25">
      <c r="B159" s="421"/>
      <c r="C159" s="415"/>
      <c r="D159" s="417"/>
      <c r="E159" s="424"/>
      <c r="F159" s="363" t="s">
        <v>332</v>
      </c>
      <c r="G159" s="363"/>
      <c r="H159" s="363"/>
      <c r="I159" s="364" t="s">
        <v>284</v>
      </c>
      <c r="J159" s="364"/>
      <c r="K159" s="364"/>
      <c r="L159" s="364"/>
      <c r="M159" s="198">
        <v>10</v>
      </c>
      <c r="N159" s="196">
        <v>1</v>
      </c>
      <c r="O159" s="188">
        <f t="shared" si="64"/>
        <v>10</v>
      </c>
      <c r="P159" s="466"/>
      <c r="Q159" s="390"/>
    </row>
    <row r="160" spans="2:17" ht="15" customHeight="1" x14ac:dyDescent="0.25">
      <c r="B160" s="421"/>
      <c r="C160" s="415"/>
      <c r="D160" s="417"/>
      <c r="E160" s="424"/>
      <c r="F160" s="363"/>
      <c r="G160" s="363"/>
      <c r="H160" s="363"/>
      <c r="I160" s="21" t="s">
        <v>132</v>
      </c>
      <c r="J160" s="196">
        <v>0.37</v>
      </c>
      <c r="K160" s="196">
        <v>1.26</v>
      </c>
      <c r="L160" s="198">
        <f t="shared" ref="L160:L161" si="67">0.4*K160</f>
        <v>0.504</v>
      </c>
      <c r="M160" s="198">
        <f t="shared" ref="M160:M161" si="68">SUM(K160:L160)</f>
        <v>1.764</v>
      </c>
      <c r="N160" s="198">
        <v>2</v>
      </c>
      <c r="O160" s="188">
        <f t="shared" si="64"/>
        <v>3.528</v>
      </c>
      <c r="P160" s="466"/>
      <c r="Q160" s="390"/>
    </row>
    <row r="161" spans="2:17" ht="15" customHeight="1" x14ac:dyDescent="0.25">
      <c r="B161" s="421"/>
      <c r="C161" s="415"/>
      <c r="D161" s="417"/>
      <c r="E161" s="424"/>
      <c r="F161" s="363"/>
      <c r="G161" s="363"/>
      <c r="H161" s="363"/>
      <c r="I161" s="192" t="s">
        <v>285</v>
      </c>
      <c r="J161" s="196">
        <v>1.2</v>
      </c>
      <c r="K161" s="196">
        <v>2.2999999999999998</v>
      </c>
      <c r="L161" s="198">
        <f t="shared" si="67"/>
        <v>0.91999999999999993</v>
      </c>
      <c r="M161" s="198">
        <f t="shared" si="68"/>
        <v>3.2199999999999998</v>
      </c>
      <c r="N161" s="198">
        <v>15</v>
      </c>
      <c r="O161" s="188">
        <f t="shared" si="64"/>
        <v>48.3</v>
      </c>
      <c r="P161" s="466"/>
      <c r="Q161" s="390"/>
    </row>
    <row r="162" spans="2:17" ht="15" customHeight="1" x14ac:dyDescent="0.25">
      <c r="B162" s="421"/>
      <c r="C162" s="415"/>
      <c r="D162" s="417"/>
      <c r="E162" s="424"/>
      <c r="F162" s="363" t="s">
        <v>333</v>
      </c>
      <c r="G162" s="363"/>
      <c r="H162" s="363"/>
      <c r="I162" s="364" t="s">
        <v>284</v>
      </c>
      <c r="J162" s="364"/>
      <c r="K162" s="364"/>
      <c r="L162" s="364"/>
      <c r="M162" s="198">
        <v>10</v>
      </c>
      <c r="N162" s="196">
        <v>1</v>
      </c>
      <c r="O162" s="188">
        <f t="shared" si="64"/>
        <v>10</v>
      </c>
      <c r="P162" s="466"/>
      <c r="Q162" s="390"/>
    </row>
    <row r="163" spans="2:17" ht="15" customHeight="1" x14ac:dyDescent="0.25">
      <c r="B163" s="421"/>
      <c r="C163" s="415"/>
      <c r="D163" s="417"/>
      <c r="E163" s="424"/>
      <c r="F163" s="363"/>
      <c r="G163" s="363"/>
      <c r="H163" s="363"/>
      <c r="I163" s="21" t="s">
        <v>132</v>
      </c>
      <c r="J163" s="196">
        <v>0.37</v>
      </c>
      <c r="K163" s="196">
        <v>1.26</v>
      </c>
      <c r="L163" s="198">
        <f t="shared" ref="L163:L164" si="69">0.4*K163</f>
        <v>0.504</v>
      </c>
      <c r="M163" s="198">
        <f t="shared" ref="M163:M164" si="70">SUM(K163:L163)</f>
        <v>1.764</v>
      </c>
      <c r="N163" s="198">
        <v>2</v>
      </c>
      <c r="O163" s="188">
        <f t="shared" si="64"/>
        <v>3.528</v>
      </c>
      <c r="P163" s="466"/>
      <c r="Q163" s="390"/>
    </row>
    <row r="164" spans="2:17" ht="15" customHeight="1" x14ac:dyDescent="0.25">
      <c r="B164" s="421"/>
      <c r="C164" s="415"/>
      <c r="D164" s="417"/>
      <c r="E164" s="424"/>
      <c r="F164" s="363"/>
      <c r="G164" s="363"/>
      <c r="H164" s="363"/>
      <c r="I164" s="192" t="s">
        <v>285</v>
      </c>
      <c r="J164" s="196">
        <v>1.2</v>
      </c>
      <c r="K164" s="196">
        <v>2.2999999999999998</v>
      </c>
      <c r="L164" s="198">
        <f t="shared" si="69"/>
        <v>0.91999999999999993</v>
      </c>
      <c r="M164" s="198">
        <f t="shared" si="70"/>
        <v>3.2199999999999998</v>
      </c>
      <c r="N164" s="198">
        <v>15</v>
      </c>
      <c r="O164" s="188">
        <f t="shared" ref="O164:O169" si="71">M164*N164</f>
        <v>48.3</v>
      </c>
      <c r="P164" s="466"/>
      <c r="Q164" s="390"/>
    </row>
    <row r="165" spans="2:17" ht="15" customHeight="1" x14ac:dyDescent="0.25">
      <c r="B165" s="421"/>
      <c r="C165" s="415"/>
      <c r="D165" s="417"/>
      <c r="E165" s="424"/>
      <c r="F165" s="363" t="s">
        <v>334</v>
      </c>
      <c r="G165" s="363"/>
      <c r="H165" s="363"/>
      <c r="I165" s="364" t="s">
        <v>284</v>
      </c>
      <c r="J165" s="364"/>
      <c r="K165" s="364"/>
      <c r="L165" s="364"/>
      <c r="M165" s="198">
        <v>10</v>
      </c>
      <c r="N165" s="196">
        <v>1</v>
      </c>
      <c r="O165" s="188">
        <f t="shared" si="71"/>
        <v>10</v>
      </c>
      <c r="P165" s="466"/>
      <c r="Q165" s="390"/>
    </row>
    <row r="166" spans="2:17" ht="15" customHeight="1" x14ac:dyDescent="0.25">
      <c r="B166" s="421"/>
      <c r="C166" s="415"/>
      <c r="D166" s="417"/>
      <c r="E166" s="424"/>
      <c r="F166" s="363"/>
      <c r="G166" s="363"/>
      <c r="H166" s="363"/>
      <c r="I166" s="21" t="s">
        <v>132</v>
      </c>
      <c r="J166" s="196">
        <v>0.37</v>
      </c>
      <c r="K166" s="196">
        <v>1.26</v>
      </c>
      <c r="L166" s="198">
        <f t="shared" ref="L166:L167" si="72">0.4*K166</f>
        <v>0.504</v>
      </c>
      <c r="M166" s="198">
        <f t="shared" ref="M166:M167" si="73">SUM(K166:L166)</f>
        <v>1.764</v>
      </c>
      <c r="N166" s="198">
        <v>2</v>
      </c>
      <c r="O166" s="188">
        <f t="shared" si="71"/>
        <v>3.528</v>
      </c>
      <c r="P166" s="466"/>
      <c r="Q166" s="390"/>
    </row>
    <row r="167" spans="2:17" ht="15" customHeight="1" x14ac:dyDescent="0.25">
      <c r="B167" s="421"/>
      <c r="C167" s="415"/>
      <c r="D167" s="417"/>
      <c r="E167" s="424"/>
      <c r="F167" s="363"/>
      <c r="G167" s="363"/>
      <c r="H167" s="363"/>
      <c r="I167" s="192" t="s">
        <v>285</v>
      </c>
      <c r="J167" s="196">
        <v>1.2</v>
      </c>
      <c r="K167" s="196">
        <v>2.2999999999999998</v>
      </c>
      <c r="L167" s="198">
        <f t="shared" si="72"/>
        <v>0.91999999999999993</v>
      </c>
      <c r="M167" s="198">
        <f t="shared" si="73"/>
        <v>3.2199999999999998</v>
      </c>
      <c r="N167" s="198">
        <v>15</v>
      </c>
      <c r="O167" s="188">
        <f t="shared" si="71"/>
        <v>48.3</v>
      </c>
      <c r="P167" s="466"/>
      <c r="Q167" s="390"/>
    </row>
    <row r="168" spans="2:17" ht="15" customHeight="1" x14ac:dyDescent="0.25">
      <c r="B168" s="421"/>
      <c r="C168" s="415"/>
      <c r="D168" s="417"/>
      <c r="E168" s="424"/>
      <c r="F168" s="363" t="s">
        <v>335</v>
      </c>
      <c r="G168" s="363"/>
      <c r="H168" s="363"/>
      <c r="I168" s="364" t="s">
        <v>284</v>
      </c>
      <c r="J168" s="364"/>
      <c r="K168" s="364"/>
      <c r="L168" s="364"/>
      <c r="M168" s="198">
        <v>10</v>
      </c>
      <c r="N168" s="196">
        <v>1</v>
      </c>
      <c r="O168" s="188">
        <f t="shared" si="71"/>
        <v>10</v>
      </c>
      <c r="P168" s="466"/>
      <c r="Q168" s="390"/>
    </row>
    <row r="169" spans="2:17" ht="15" customHeight="1" x14ac:dyDescent="0.25">
      <c r="B169" s="421"/>
      <c r="C169" s="415"/>
      <c r="D169" s="417"/>
      <c r="E169" s="424"/>
      <c r="F169" s="363"/>
      <c r="G169" s="363"/>
      <c r="H169" s="363"/>
      <c r="I169" s="21" t="s">
        <v>132</v>
      </c>
      <c r="J169" s="196">
        <v>0.37</v>
      </c>
      <c r="K169" s="196">
        <v>1.26</v>
      </c>
      <c r="L169" s="198">
        <f t="shared" ref="L169:L170" si="74">0.4*K169</f>
        <v>0.504</v>
      </c>
      <c r="M169" s="198">
        <f t="shared" ref="M169:M170" si="75">SUM(K169:L169)</f>
        <v>1.764</v>
      </c>
      <c r="N169" s="198">
        <v>2</v>
      </c>
      <c r="O169" s="188">
        <f t="shared" si="71"/>
        <v>3.528</v>
      </c>
      <c r="P169" s="466"/>
      <c r="Q169" s="390"/>
    </row>
    <row r="170" spans="2:17" ht="15" customHeight="1" x14ac:dyDescent="0.25">
      <c r="B170" s="421"/>
      <c r="C170" s="415"/>
      <c r="D170" s="417"/>
      <c r="E170" s="424"/>
      <c r="F170" s="363"/>
      <c r="G170" s="363"/>
      <c r="H170" s="363"/>
      <c r="I170" s="192" t="s">
        <v>285</v>
      </c>
      <c r="J170" s="196">
        <v>1.2</v>
      </c>
      <c r="K170" s="196">
        <v>2.2999999999999998</v>
      </c>
      <c r="L170" s="198">
        <f t="shared" si="74"/>
        <v>0.91999999999999993</v>
      </c>
      <c r="M170" s="198">
        <f t="shared" si="75"/>
        <v>3.2199999999999998</v>
      </c>
      <c r="N170" s="198">
        <v>15</v>
      </c>
      <c r="O170" s="188">
        <f t="shared" ref="O170:O172" si="76">M170*N170</f>
        <v>48.3</v>
      </c>
      <c r="P170" s="466"/>
      <c r="Q170" s="390"/>
    </row>
    <row r="171" spans="2:17" ht="15" customHeight="1" x14ac:dyDescent="0.25">
      <c r="B171" s="421"/>
      <c r="C171" s="415"/>
      <c r="D171" s="417"/>
      <c r="E171" s="424"/>
      <c r="F171" s="363" t="s">
        <v>336</v>
      </c>
      <c r="G171" s="363"/>
      <c r="H171" s="363"/>
      <c r="I171" s="364" t="s">
        <v>284</v>
      </c>
      <c r="J171" s="364"/>
      <c r="K171" s="364"/>
      <c r="L171" s="364"/>
      <c r="M171" s="198">
        <v>10</v>
      </c>
      <c r="N171" s="196">
        <v>1</v>
      </c>
      <c r="O171" s="188">
        <f t="shared" si="76"/>
        <v>10</v>
      </c>
      <c r="P171" s="466"/>
      <c r="Q171" s="390"/>
    </row>
    <row r="172" spans="2:17" ht="15" customHeight="1" x14ac:dyDescent="0.25">
      <c r="B172" s="421"/>
      <c r="C172" s="415"/>
      <c r="D172" s="417"/>
      <c r="E172" s="424"/>
      <c r="F172" s="363"/>
      <c r="G172" s="363"/>
      <c r="H172" s="363"/>
      <c r="I172" s="21" t="s">
        <v>132</v>
      </c>
      <c r="J172" s="196">
        <v>0.37</v>
      </c>
      <c r="K172" s="196">
        <v>1.26</v>
      </c>
      <c r="L172" s="198">
        <f t="shared" ref="L172:L173" si="77">0.4*K172</f>
        <v>0.504</v>
      </c>
      <c r="M172" s="198">
        <f t="shared" ref="M172:M173" si="78">SUM(K172:L172)</f>
        <v>1.764</v>
      </c>
      <c r="N172" s="198">
        <v>2</v>
      </c>
      <c r="O172" s="188">
        <f t="shared" si="76"/>
        <v>3.528</v>
      </c>
      <c r="P172" s="466"/>
      <c r="Q172" s="390"/>
    </row>
    <row r="173" spans="2:17" ht="15" customHeight="1" x14ac:dyDescent="0.25">
      <c r="B173" s="421"/>
      <c r="C173" s="415"/>
      <c r="D173" s="417"/>
      <c r="E173" s="424"/>
      <c r="F173" s="363"/>
      <c r="G173" s="363"/>
      <c r="H173" s="363"/>
      <c r="I173" s="192" t="s">
        <v>285</v>
      </c>
      <c r="J173" s="196">
        <v>1.2</v>
      </c>
      <c r="K173" s="196">
        <v>2.2999999999999998</v>
      </c>
      <c r="L173" s="198">
        <f t="shared" si="77"/>
        <v>0.91999999999999993</v>
      </c>
      <c r="M173" s="198">
        <f t="shared" si="78"/>
        <v>3.2199999999999998</v>
      </c>
      <c r="N173" s="198">
        <v>15</v>
      </c>
      <c r="O173" s="188">
        <f t="shared" ref="O173:O175" si="79">M173*N173</f>
        <v>48.3</v>
      </c>
      <c r="P173" s="466"/>
      <c r="Q173" s="390"/>
    </row>
    <row r="174" spans="2:17" ht="15" customHeight="1" x14ac:dyDescent="0.25">
      <c r="B174" s="421"/>
      <c r="C174" s="415"/>
      <c r="D174" s="417"/>
      <c r="E174" s="424"/>
      <c r="F174" s="363" t="s">
        <v>337</v>
      </c>
      <c r="G174" s="363"/>
      <c r="H174" s="363"/>
      <c r="I174" s="364" t="s">
        <v>284</v>
      </c>
      <c r="J174" s="364"/>
      <c r="K174" s="364"/>
      <c r="L174" s="364"/>
      <c r="M174" s="198">
        <v>10</v>
      </c>
      <c r="N174" s="196">
        <v>1</v>
      </c>
      <c r="O174" s="188">
        <f t="shared" si="79"/>
        <v>10</v>
      </c>
      <c r="P174" s="466"/>
      <c r="Q174" s="390"/>
    </row>
    <row r="175" spans="2:17" ht="15" customHeight="1" x14ac:dyDescent="0.25">
      <c r="B175" s="421"/>
      <c r="C175" s="415"/>
      <c r="D175" s="417"/>
      <c r="E175" s="424"/>
      <c r="F175" s="363"/>
      <c r="G175" s="363"/>
      <c r="H175" s="363"/>
      <c r="I175" s="21" t="s">
        <v>132</v>
      </c>
      <c r="J175" s="196">
        <v>0.37</v>
      </c>
      <c r="K175" s="196">
        <v>1.26</v>
      </c>
      <c r="L175" s="198">
        <f t="shared" ref="L175:L176" si="80">0.4*K175</f>
        <v>0.504</v>
      </c>
      <c r="M175" s="198">
        <f t="shared" ref="M175:M176" si="81">SUM(K175:L175)</f>
        <v>1.764</v>
      </c>
      <c r="N175" s="198">
        <v>2</v>
      </c>
      <c r="O175" s="188">
        <f t="shared" si="79"/>
        <v>3.528</v>
      </c>
      <c r="P175" s="466"/>
      <c r="Q175" s="390"/>
    </row>
    <row r="176" spans="2:17" ht="15" customHeight="1" thickBot="1" x14ac:dyDescent="0.3">
      <c r="B176" s="421"/>
      <c r="C176" s="415"/>
      <c r="D176" s="417"/>
      <c r="E176" s="446"/>
      <c r="F176" s="378"/>
      <c r="G176" s="378"/>
      <c r="H176" s="378"/>
      <c r="I176" s="190" t="s">
        <v>285</v>
      </c>
      <c r="J176" s="202">
        <v>1.2</v>
      </c>
      <c r="K176" s="202">
        <v>2.2999999999999998</v>
      </c>
      <c r="L176" s="201">
        <f t="shared" si="80"/>
        <v>0.91999999999999993</v>
      </c>
      <c r="M176" s="201">
        <f t="shared" si="81"/>
        <v>3.2199999999999998</v>
      </c>
      <c r="N176" s="201">
        <v>15</v>
      </c>
      <c r="O176" s="189">
        <f t="shared" ref="O176" si="82">M176*N176</f>
        <v>48.3</v>
      </c>
      <c r="P176" s="466"/>
      <c r="Q176" s="390"/>
    </row>
    <row r="177" spans="2:17" ht="15" customHeight="1" x14ac:dyDescent="0.25">
      <c r="B177" s="421"/>
      <c r="C177" s="415"/>
      <c r="D177" s="417"/>
      <c r="E177" s="458" t="s">
        <v>287</v>
      </c>
      <c r="F177" s="368" t="s">
        <v>290</v>
      </c>
      <c r="G177" s="368"/>
      <c r="H177" s="368"/>
      <c r="I177" s="367" t="s">
        <v>296</v>
      </c>
      <c r="J177" s="367"/>
      <c r="K177" s="367"/>
      <c r="L177" s="367"/>
      <c r="M177" s="197">
        <v>64</v>
      </c>
      <c r="N177" s="195">
        <v>1</v>
      </c>
      <c r="O177" s="199">
        <f t="shared" si="58"/>
        <v>64</v>
      </c>
      <c r="P177" s="466"/>
      <c r="Q177" s="390"/>
    </row>
    <row r="178" spans="2:17" ht="15" customHeight="1" x14ac:dyDescent="0.25">
      <c r="B178" s="421"/>
      <c r="C178" s="415"/>
      <c r="D178" s="417"/>
      <c r="E178" s="424"/>
      <c r="F178" s="363"/>
      <c r="G178" s="363"/>
      <c r="H178" s="363"/>
      <c r="I178" s="21" t="s">
        <v>72</v>
      </c>
      <c r="J178" s="172">
        <v>6</v>
      </c>
      <c r="K178" s="180">
        <v>7.13</v>
      </c>
      <c r="L178" s="174">
        <f t="shared" ref="L178:L179" si="83">0.4*K178</f>
        <v>2.8520000000000003</v>
      </c>
      <c r="M178" s="174">
        <f t="shared" ref="M178:M179" si="84">SUM(K178:L178)</f>
        <v>9.9819999999999993</v>
      </c>
      <c r="N178" s="174">
        <v>1</v>
      </c>
      <c r="O178" s="163">
        <f t="shared" ref="O178:O180" si="85">M178*N178</f>
        <v>9.9819999999999993</v>
      </c>
      <c r="P178" s="466"/>
      <c r="Q178" s="390"/>
    </row>
    <row r="179" spans="2:17" ht="15" customHeight="1" x14ac:dyDescent="0.25">
      <c r="B179" s="421"/>
      <c r="C179" s="415"/>
      <c r="D179" s="417"/>
      <c r="E179" s="424"/>
      <c r="F179" s="363"/>
      <c r="G179" s="363"/>
      <c r="H179" s="363"/>
      <c r="I179" s="164" t="s">
        <v>285</v>
      </c>
      <c r="J179" s="172">
        <v>1.2</v>
      </c>
      <c r="K179" s="172">
        <v>2.2999999999999998</v>
      </c>
      <c r="L179" s="174">
        <f t="shared" si="83"/>
        <v>0.91999999999999993</v>
      </c>
      <c r="M179" s="174">
        <f t="shared" si="84"/>
        <v>3.2199999999999998</v>
      </c>
      <c r="N179" s="174">
        <v>266</v>
      </c>
      <c r="O179" s="163">
        <f t="shared" si="85"/>
        <v>856.52</v>
      </c>
      <c r="P179" s="466"/>
      <c r="Q179" s="390"/>
    </row>
    <row r="180" spans="2:17" ht="30" customHeight="1" x14ac:dyDescent="0.25">
      <c r="B180" s="421"/>
      <c r="C180" s="415"/>
      <c r="D180" s="417"/>
      <c r="E180" s="424"/>
      <c r="F180" s="363"/>
      <c r="G180" s="363"/>
      <c r="H180" s="363"/>
      <c r="I180" s="369" t="s">
        <v>298</v>
      </c>
      <c r="J180" s="364"/>
      <c r="K180" s="364"/>
      <c r="L180" s="364"/>
      <c r="M180" s="174">
        <v>5.4</v>
      </c>
      <c r="N180" s="174">
        <v>1</v>
      </c>
      <c r="O180" s="163">
        <f t="shared" si="85"/>
        <v>5.4</v>
      </c>
      <c r="P180" s="466"/>
      <c r="Q180" s="390"/>
    </row>
    <row r="181" spans="2:17" ht="15" customHeight="1" x14ac:dyDescent="0.25">
      <c r="B181" s="421"/>
      <c r="C181" s="415"/>
      <c r="D181" s="417"/>
      <c r="E181" s="424"/>
      <c r="F181" s="363" t="s">
        <v>228</v>
      </c>
      <c r="G181" s="363"/>
      <c r="H181" s="363"/>
      <c r="I181" s="64" t="s">
        <v>229</v>
      </c>
      <c r="J181" s="180">
        <v>0.45</v>
      </c>
      <c r="K181" s="172">
        <v>0.63</v>
      </c>
      <c r="L181" s="174">
        <f>0.4*K181</f>
        <v>0.252</v>
      </c>
      <c r="M181" s="174">
        <f>SUM(K181:L181)</f>
        <v>0.88200000000000001</v>
      </c>
      <c r="N181" s="7">
        <v>424</v>
      </c>
      <c r="O181" s="163">
        <f>M181*N181</f>
        <v>373.96800000000002</v>
      </c>
      <c r="P181" s="466"/>
      <c r="Q181" s="390"/>
    </row>
    <row r="182" spans="2:17" ht="30" customHeight="1" x14ac:dyDescent="0.25">
      <c r="B182" s="421"/>
      <c r="C182" s="415"/>
      <c r="D182" s="417"/>
      <c r="E182" s="424"/>
      <c r="F182" s="363"/>
      <c r="G182" s="363"/>
      <c r="H182" s="363"/>
      <c r="I182" s="369" t="s">
        <v>297</v>
      </c>
      <c r="J182" s="364"/>
      <c r="K182" s="364"/>
      <c r="L182" s="364"/>
      <c r="M182" s="174">
        <v>16.2</v>
      </c>
      <c r="N182" s="174">
        <v>1</v>
      </c>
      <c r="O182" s="163">
        <f t="shared" ref="O182" si="86">M182*N182</f>
        <v>16.2</v>
      </c>
      <c r="P182" s="466"/>
      <c r="Q182" s="390"/>
    </row>
    <row r="183" spans="2:17" ht="15" customHeight="1" x14ac:dyDescent="0.25">
      <c r="B183" s="421"/>
      <c r="C183" s="415"/>
      <c r="D183" s="417"/>
      <c r="E183" s="424"/>
      <c r="F183" s="372" t="s">
        <v>288</v>
      </c>
      <c r="G183" s="358"/>
      <c r="H183" s="166" t="s">
        <v>300</v>
      </c>
      <c r="I183" s="364" t="s">
        <v>299</v>
      </c>
      <c r="J183" s="364"/>
      <c r="K183" s="364"/>
      <c r="L183" s="364"/>
      <c r="M183" s="174">
        <v>4</v>
      </c>
      <c r="N183" s="174">
        <v>1</v>
      </c>
      <c r="O183" s="163">
        <f t="shared" ref="O183:O191" si="87">M183*N183</f>
        <v>4</v>
      </c>
      <c r="P183" s="466"/>
      <c r="Q183" s="390"/>
    </row>
    <row r="184" spans="2:17" ht="15" customHeight="1" x14ac:dyDescent="0.25">
      <c r="B184" s="421"/>
      <c r="C184" s="415"/>
      <c r="D184" s="417"/>
      <c r="E184" s="424"/>
      <c r="F184" s="353"/>
      <c r="G184" s="354"/>
      <c r="H184" s="166" t="s">
        <v>301</v>
      </c>
      <c r="I184" s="364" t="s">
        <v>299</v>
      </c>
      <c r="J184" s="364"/>
      <c r="K184" s="364"/>
      <c r="L184" s="364"/>
      <c r="M184" s="174">
        <v>5</v>
      </c>
      <c r="N184" s="174">
        <v>1</v>
      </c>
      <c r="O184" s="163">
        <f t="shared" si="87"/>
        <v>5</v>
      </c>
      <c r="P184" s="466"/>
      <c r="Q184" s="390"/>
    </row>
    <row r="185" spans="2:17" ht="15" customHeight="1" x14ac:dyDescent="0.25">
      <c r="B185" s="421"/>
      <c r="C185" s="415"/>
      <c r="D185" s="417"/>
      <c r="E185" s="424"/>
      <c r="F185" s="353"/>
      <c r="G185" s="354"/>
      <c r="H185" s="166" t="s">
        <v>302</v>
      </c>
      <c r="I185" s="364" t="s">
        <v>299</v>
      </c>
      <c r="J185" s="364"/>
      <c r="K185" s="364"/>
      <c r="L185" s="364"/>
      <c r="M185" s="174">
        <v>5</v>
      </c>
      <c r="N185" s="174">
        <v>1</v>
      </c>
      <c r="O185" s="163">
        <f t="shared" si="87"/>
        <v>5</v>
      </c>
      <c r="P185" s="466"/>
      <c r="Q185" s="390"/>
    </row>
    <row r="186" spans="2:17" ht="15" customHeight="1" x14ac:dyDescent="0.25">
      <c r="B186" s="421"/>
      <c r="C186" s="415"/>
      <c r="D186" s="417"/>
      <c r="E186" s="424"/>
      <c r="F186" s="353"/>
      <c r="G186" s="354"/>
      <c r="H186" s="166" t="s">
        <v>303</v>
      </c>
      <c r="I186" s="364" t="s">
        <v>299</v>
      </c>
      <c r="J186" s="364"/>
      <c r="K186" s="364"/>
      <c r="L186" s="364"/>
      <c r="M186" s="174">
        <v>4</v>
      </c>
      <c r="N186" s="174">
        <v>1</v>
      </c>
      <c r="O186" s="163">
        <f t="shared" si="87"/>
        <v>4</v>
      </c>
      <c r="P186" s="466"/>
      <c r="Q186" s="390"/>
    </row>
    <row r="187" spans="2:17" ht="15" customHeight="1" x14ac:dyDescent="0.25">
      <c r="B187" s="421"/>
      <c r="C187" s="415"/>
      <c r="D187" s="417"/>
      <c r="E187" s="424"/>
      <c r="F187" s="353"/>
      <c r="G187" s="354"/>
      <c r="H187" s="166" t="s">
        <v>304</v>
      </c>
      <c r="I187" s="364" t="s">
        <v>307</v>
      </c>
      <c r="J187" s="364"/>
      <c r="K187" s="364"/>
      <c r="L187" s="364"/>
      <c r="M187" s="174">
        <v>4</v>
      </c>
      <c r="N187" s="174">
        <v>1</v>
      </c>
      <c r="O187" s="163">
        <f t="shared" si="87"/>
        <v>4</v>
      </c>
      <c r="P187" s="466"/>
      <c r="Q187" s="390"/>
    </row>
    <row r="188" spans="2:17" ht="15" customHeight="1" x14ac:dyDescent="0.25">
      <c r="B188" s="421"/>
      <c r="C188" s="415"/>
      <c r="D188" s="417"/>
      <c r="E188" s="424"/>
      <c r="F188" s="353"/>
      <c r="G188" s="354"/>
      <c r="H188" s="166" t="s">
        <v>305</v>
      </c>
      <c r="I188" s="364" t="s">
        <v>307</v>
      </c>
      <c r="J188" s="364"/>
      <c r="K188" s="364"/>
      <c r="L188" s="364"/>
      <c r="M188" s="174">
        <v>10</v>
      </c>
      <c r="N188" s="174">
        <v>1</v>
      </c>
      <c r="O188" s="163">
        <f t="shared" si="87"/>
        <v>10</v>
      </c>
      <c r="P188" s="466"/>
      <c r="Q188" s="390"/>
    </row>
    <row r="189" spans="2:17" ht="15" customHeight="1" thickBot="1" x14ac:dyDescent="0.3">
      <c r="B189" s="421"/>
      <c r="C189" s="415"/>
      <c r="D189" s="417"/>
      <c r="E189" s="425"/>
      <c r="F189" s="373"/>
      <c r="G189" s="374"/>
      <c r="H189" s="173" t="s">
        <v>306</v>
      </c>
      <c r="I189" s="346" t="s">
        <v>307</v>
      </c>
      <c r="J189" s="346"/>
      <c r="K189" s="346"/>
      <c r="L189" s="346"/>
      <c r="M189" s="178">
        <v>4</v>
      </c>
      <c r="N189" s="178">
        <v>1</v>
      </c>
      <c r="O189" s="177">
        <f t="shared" si="87"/>
        <v>4</v>
      </c>
      <c r="P189" s="466"/>
      <c r="Q189" s="390"/>
    </row>
    <row r="190" spans="2:17" ht="15" customHeight="1" x14ac:dyDescent="0.25">
      <c r="B190" s="421"/>
      <c r="C190" s="415"/>
      <c r="D190" s="417"/>
      <c r="E190" s="460" t="s">
        <v>292</v>
      </c>
      <c r="F190" s="351" t="s">
        <v>309</v>
      </c>
      <c r="G190" s="352"/>
      <c r="H190" s="185" t="s">
        <v>1</v>
      </c>
      <c r="I190" s="49" t="s">
        <v>11</v>
      </c>
      <c r="J190" s="179">
        <v>3.81</v>
      </c>
      <c r="K190" s="179">
        <v>10.36</v>
      </c>
      <c r="L190" s="167">
        <f>0.4*K190</f>
        <v>4.1440000000000001</v>
      </c>
      <c r="M190" s="167">
        <f>SUM(K190:L190)</f>
        <v>14.504</v>
      </c>
      <c r="N190" s="169">
        <v>1</v>
      </c>
      <c r="O190" s="162">
        <f t="shared" si="87"/>
        <v>14.504</v>
      </c>
      <c r="P190" s="466"/>
      <c r="Q190" s="390"/>
    </row>
    <row r="191" spans="2:17" ht="15" customHeight="1" x14ac:dyDescent="0.25">
      <c r="B191" s="421"/>
      <c r="C191" s="415"/>
      <c r="D191" s="417"/>
      <c r="E191" s="424"/>
      <c r="F191" s="353"/>
      <c r="G191" s="354"/>
      <c r="H191" s="362" t="s">
        <v>310</v>
      </c>
      <c r="I191" s="364" t="s">
        <v>313</v>
      </c>
      <c r="J191" s="364"/>
      <c r="K191" s="364"/>
      <c r="L191" s="364"/>
      <c r="M191" s="395">
        <v>20</v>
      </c>
      <c r="N191" s="343">
        <v>1</v>
      </c>
      <c r="O191" s="348">
        <f t="shared" si="87"/>
        <v>20</v>
      </c>
      <c r="P191" s="466"/>
      <c r="Q191" s="390"/>
    </row>
    <row r="192" spans="2:17" ht="15" customHeight="1" x14ac:dyDescent="0.25">
      <c r="B192" s="421"/>
      <c r="C192" s="415"/>
      <c r="D192" s="417"/>
      <c r="E192" s="424"/>
      <c r="F192" s="353"/>
      <c r="G192" s="354"/>
      <c r="H192" s="362"/>
      <c r="I192" s="364" t="s">
        <v>312</v>
      </c>
      <c r="J192" s="364"/>
      <c r="K192" s="364"/>
      <c r="L192" s="364"/>
      <c r="M192" s="395"/>
      <c r="N192" s="343"/>
      <c r="O192" s="348"/>
      <c r="P192" s="466"/>
      <c r="Q192" s="390"/>
    </row>
    <row r="193" spans="2:17" ht="15" customHeight="1" x14ac:dyDescent="0.25">
      <c r="B193" s="421"/>
      <c r="C193" s="415"/>
      <c r="D193" s="417"/>
      <c r="E193" s="424"/>
      <c r="F193" s="353"/>
      <c r="G193" s="354"/>
      <c r="H193" s="362" t="s">
        <v>236</v>
      </c>
      <c r="I193" s="364" t="s">
        <v>311</v>
      </c>
      <c r="J193" s="364"/>
      <c r="K193" s="364"/>
      <c r="L193" s="364"/>
      <c r="M193" s="395">
        <v>4</v>
      </c>
      <c r="N193" s="343">
        <v>2</v>
      </c>
      <c r="O193" s="348">
        <f>M193*N193</f>
        <v>8</v>
      </c>
      <c r="P193" s="466"/>
      <c r="Q193" s="390"/>
    </row>
    <row r="194" spans="2:17" ht="15" customHeight="1" x14ac:dyDescent="0.25">
      <c r="B194" s="421"/>
      <c r="C194" s="415"/>
      <c r="D194" s="417"/>
      <c r="E194" s="424"/>
      <c r="F194" s="355"/>
      <c r="G194" s="356"/>
      <c r="H194" s="362"/>
      <c r="I194" s="364" t="s">
        <v>251</v>
      </c>
      <c r="J194" s="364"/>
      <c r="K194" s="364"/>
      <c r="L194" s="364"/>
      <c r="M194" s="395"/>
      <c r="N194" s="343"/>
      <c r="O194" s="348"/>
      <c r="P194" s="466"/>
      <c r="Q194" s="390"/>
    </row>
    <row r="195" spans="2:17" ht="15" customHeight="1" x14ac:dyDescent="0.25">
      <c r="B195" s="421"/>
      <c r="C195" s="415"/>
      <c r="D195" s="417"/>
      <c r="E195" s="424"/>
      <c r="F195" s="372" t="s">
        <v>208</v>
      </c>
      <c r="G195" s="358"/>
      <c r="H195" s="477" t="s">
        <v>345</v>
      </c>
      <c r="I195" s="21" t="s">
        <v>75</v>
      </c>
      <c r="J195" s="180">
        <v>0.43</v>
      </c>
      <c r="K195" s="172">
        <v>2.8</v>
      </c>
      <c r="L195" s="161">
        <f t="shared" ref="L195:L198" si="88">0.4*K195</f>
        <v>1.1199999999999999</v>
      </c>
      <c r="M195" s="174">
        <f t="shared" ref="M195:M198" si="89">SUM(K195:L195)</f>
        <v>3.92</v>
      </c>
      <c r="N195" s="174">
        <v>1</v>
      </c>
      <c r="O195" s="175">
        <f t="shared" ref="O195:O199" si="90">M195*N195</f>
        <v>3.92</v>
      </c>
      <c r="P195" s="466"/>
      <c r="Q195" s="390"/>
    </row>
    <row r="196" spans="2:17" ht="15" customHeight="1" x14ac:dyDescent="0.25">
      <c r="B196" s="421"/>
      <c r="C196" s="415"/>
      <c r="D196" s="417"/>
      <c r="E196" s="424"/>
      <c r="F196" s="353"/>
      <c r="G196" s="354"/>
      <c r="H196" s="362"/>
      <c r="I196" s="21" t="s">
        <v>76</v>
      </c>
      <c r="J196" s="172">
        <v>0.6</v>
      </c>
      <c r="K196" s="172">
        <v>1.95</v>
      </c>
      <c r="L196" s="161">
        <f t="shared" si="88"/>
        <v>0.78</v>
      </c>
      <c r="M196" s="174">
        <f t="shared" si="89"/>
        <v>2.73</v>
      </c>
      <c r="N196" s="174">
        <v>1</v>
      </c>
      <c r="O196" s="175">
        <f t="shared" si="90"/>
        <v>2.73</v>
      </c>
      <c r="P196" s="466"/>
      <c r="Q196" s="390"/>
    </row>
    <row r="197" spans="2:17" ht="15" customHeight="1" x14ac:dyDescent="0.25">
      <c r="B197" s="421"/>
      <c r="C197" s="415"/>
      <c r="D197" s="417"/>
      <c r="E197" s="424"/>
      <c r="F197" s="353"/>
      <c r="G197" s="354"/>
      <c r="H197" s="362" t="s">
        <v>308</v>
      </c>
      <c r="I197" s="21" t="s">
        <v>75</v>
      </c>
      <c r="J197" s="180">
        <v>0.43</v>
      </c>
      <c r="K197" s="172">
        <v>2.8</v>
      </c>
      <c r="L197" s="161">
        <f t="shared" si="88"/>
        <v>1.1199999999999999</v>
      </c>
      <c r="M197" s="174">
        <f t="shared" si="89"/>
        <v>3.92</v>
      </c>
      <c r="N197" s="174">
        <v>1</v>
      </c>
      <c r="O197" s="175">
        <f t="shared" si="90"/>
        <v>3.92</v>
      </c>
      <c r="P197" s="466"/>
      <c r="Q197" s="390"/>
    </row>
    <row r="198" spans="2:17" ht="15" customHeight="1" x14ac:dyDescent="0.25">
      <c r="B198" s="421"/>
      <c r="C198" s="415"/>
      <c r="D198" s="417"/>
      <c r="E198" s="424"/>
      <c r="F198" s="353"/>
      <c r="G198" s="354"/>
      <c r="H198" s="362"/>
      <c r="I198" s="21" t="s">
        <v>76</v>
      </c>
      <c r="J198" s="172">
        <v>0.6</v>
      </c>
      <c r="K198" s="172">
        <v>1.95</v>
      </c>
      <c r="L198" s="161">
        <f t="shared" si="88"/>
        <v>0.78</v>
      </c>
      <c r="M198" s="174">
        <f t="shared" si="89"/>
        <v>2.73</v>
      </c>
      <c r="N198" s="174">
        <v>1</v>
      </c>
      <c r="O198" s="175">
        <f t="shared" si="90"/>
        <v>2.73</v>
      </c>
      <c r="P198" s="466"/>
      <c r="Q198" s="390"/>
    </row>
    <row r="199" spans="2:17" ht="15" customHeight="1" thickBot="1" x14ac:dyDescent="0.3">
      <c r="B199" s="421"/>
      <c r="C199" s="415"/>
      <c r="D199" s="417"/>
      <c r="E199" s="446"/>
      <c r="F199" s="373"/>
      <c r="G199" s="374"/>
      <c r="H199" s="171" t="s">
        <v>10</v>
      </c>
      <c r="I199" s="403" t="s">
        <v>176</v>
      </c>
      <c r="J199" s="403"/>
      <c r="K199" s="403"/>
      <c r="L199" s="403"/>
      <c r="M199" s="168">
        <v>2</v>
      </c>
      <c r="N199" s="168">
        <v>2</v>
      </c>
      <c r="O199" s="176">
        <f t="shared" si="90"/>
        <v>4</v>
      </c>
      <c r="P199" s="466"/>
      <c r="Q199" s="390"/>
    </row>
    <row r="200" spans="2:17" ht="15" customHeight="1" x14ac:dyDescent="0.25">
      <c r="B200" s="421"/>
      <c r="C200" s="415"/>
      <c r="D200" s="416"/>
      <c r="E200" s="356" t="s">
        <v>208</v>
      </c>
      <c r="F200" s="387" t="s">
        <v>210</v>
      </c>
      <c r="G200" s="387"/>
      <c r="H200" s="387"/>
      <c r="I200" s="63" t="s">
        <v>48</v>
      </c>
      <c r="J200" s="75">
        <v>0.43</v>
      </c>
      <c r="K200" s="126">
        <v>0.9</v>
      </c>
      <c r="L200" s="57">
        <f>0.4*K200</f>
        <v>0.36000000000000004</v>
      </c>
      <c r="M200" s="124">
        <f>SUM(K200:L200)</f>
        <v>1.26</v>
      </c>
      <c r="N200" s="124">
        <v>14</v>
      </c>
      <c r="O200" s="61">
        <f>M200*N200</f>
        <v>17.64</v>
      </c>
      <c r="P200" s="466"/>
      <c r="Q200" s="391"/>
    </row>
    <row r="201" spans="2:17" ht="15" customHeight="1" x14ac:dyDescent="0.25">
      <c r="B201" s="421"/>
      <c r="C201" s="415"/>
      <c r="D201" s="416"/>
      <c r="E201" s="386"/>
      <c r="F201" s="362"/>
      <c r="G201" s="362"/>
      <c r="H201" s="362"/>
      <c r="I201" s="21" t="s">
        <v>47</v>
      </c>
      <c r="J201" s="150">
        <v>0.6</v>
      </c>
      <c r="K201" s="150">
        <v>0.9</v>
      </c>
      <c r="L201" s="161">
        <f t="shared" ref="L201:L208" si="91">0.4*K201</f>
        <v>0.36000000000000004</v>
      </c>
      <c r="M201" s="149">
        <f t="shared" ref="M201:M208" si="92">SUM(K201:L201)</f>
        <v>1.26</v>
      </c>
      <c r="N201" s="149">
        <v>20</v>
      </c>
      <c r="O201" s="152">
        <f t="shared" ref="O201:O209" si="93">M201*N201</f>
        <v>25.2</v>
      </c>
      <c r="P201" s="466"/>
      <c r="Q201" s="391"/>
    </row>
    <row r="202" spans="2:17" ht="15" customHeight="1" x14ac:dyDescent="0.25">
      <c r="B202" s="421"/>
      <c r="C202" s="415"/>
      <c r="D202" s="416"/>
      <c r="E202" s="386"/>
      <c r="F202" s="362"/>
      <c r="G202" s="362"/>
      <c r="H202" s="362"/>
      <c r="I202" s="21" t="s">
        <v>49</v>
      </c>
      <c r="J202" s="159">
        <v>0.13</v>
      </c>
      <c r="K202" s="150">
        <v>0.4</v>
      </c>
      <c r="L202" s="161">
        <f t="shared" si="91"/>
        <v>0.16000000000000003</v>
      </c>
      <c r="M202" s="149">
        <f t="shared" si="92"/>
        <v>0.56000000000000005</v>
      </c>
      <c r="N202" s="149">
        <v>16</v>
      </c>
      <c r="O202" s="152">
        <f t="shared" si="93"/>
        <v>8.9600000000000009</v>
      </c>
      <c r="P202" s="466"/>
      <c r="Q202" s="391"/>
    </row>
    <row r="203" spans="2:17" ht="15" customHeight="1" x14ac:dyDescent="0.25">
      <c r="B203" s="421"/>
      <c r="C203" s="415"/>
      <c r="D203" s="416"/>
      <c r="E203" s="386"/>
      <c r="F203" s="362"/>
      <c r="G203" s="362"/>
      <c r="H203" s="362"/>
      <c r="I203" s="21" t="s">
        <v>75</v>
      </c>
      <c r="J203" s="159">
        <v>0.43</v>
      </c>
      <c r="K203" s="150">
        <v>2.8</v>
      </c>
      <c r="L203" s="161">
        <f t="shared" ref="L203:L204" si="94">0.4*K203</f>
        <v>1.1199999999999999</v>
      </c>
      <c r="M203" s="149">
        <f t="shared" ref="M203:M204" si="95">SUM(K203:L203)</f>
        <v>3.92</v>
      </c>
      <c r="N203" s="149">
        <v>6</v>
      </c>
      <c r="O203" s="152">
        <f t="shared" ref="O203:O204" si="96">M203*N203</f>
        <v>23.52</v>
      </c>
      <c r="P203" s="466"/>
      <c r="Q203" s="391"/>
    </row>
    <row r="204" spans="2:17" ht="15" customHeight="1" x14ac:dyDescent="0.25">
      <c r="B204" s="421"/>
      <c r="C204" s="415"/>
      <c r="D204" s="416"/>
      <c r="E204" s="386"/>
      <c r="F204" s="362"/>
      <c r="G204" s="362"/>
      <c r="H204" s="362"/>
      <c r="I204" s="21" t="s">
        <v>76</v>
      </c>
      <c r="J204" s="150">
        <v>0.6</v>
      </c>
      <c r="K204" s="150">
        <v>1.95</v>
      </c>
      <c r="L204" s="161">
        <f t="shared" si="94"/>
        <v>0.78</v>
      </c>
      <c r="M204" s="149">
        <f t="shared" si="95"/>
        <v>2.73</v>
      </c>
      <c r="N204" s="149">
        <v>6</v>
      </c>
      <c r="O204" s="152">
        <f t="shared" si="96"/>
        <v>16.38</v>
      </c>
      <c r="P204" s="466"/>
      <c r="Q204" s="391"/>
    </row>
    <row r="205" spans="2:17" ht="15" customHeight="1" x14ac:dyDescent="0.25">
      <c r="B205" s="421"/>
      <c r="C205" s="415"/>
      <c r="D205" s="416"/>
      <c r="E205" s="386"/>
      <c r="F205" s="362" t="s">
        <v>211</v>
      </c>
      <c r="G205" s="362"/>
      <c r="H205" s="362"/>
      <c r="I205" s="21" t="s">
        <v>48</v>
      </c>
      <c r="J205" s="159">
        <v>0.43</v>
      </c>
      <c r="K205" s="150">
        <v>0.9</v>
      </c>
      <c r="L205" s="161">
        <f t="shared" si="91"/>
        <v>0.36000000000000004</v>
      </c>
      <c r="M205" s="149">
        <f t="shared" si="92"/>
        <v>1.26</v>
      </c>
      <c r="N205" s="149">
        <v>16</v>
      </c>
      <c r="O205" s="152">
        <f t="shared" si="93"/>
        <v>20.16</v>
      </c>
      <c r="P205" s="466"/>
      <c r="Q205" s="391"/>
    </row>
    <row r="206" spans="2:17" ht="15" customHeight="1" x14ac:dyDescent="0.25">
      <c r="B206" s="421"/>
      <c r="C206" s="415"/>
      <c r="D206" s="416"/>
      <c r="E206" s="386"/>
      <c r="F206" s="362"/>
      <c r="G206" s="362"/>
      <c r="H206" s="362"/>
      <c r="I206" s="21" t="s">
        <v>47</v>
      </c>
      <c r="J206" s="150">
        <v>0.6</v>
      </c>
      <c r="K206" s="150">
        <v>0.9</v>
      </c>
      <c r="L206" s="161">
        <f t="shared" si="91"/>
        <v>0.36000000000000004</v>
      </c>
      <c r="M206" s="149">
        <f t="shared" si="92"/>
        <v>1.26</v>
      </c>
      <c r="N206" s="149">
        <v>20</v>
      </c>
      <c r="O206" s="152">
        <f t="shared" si="93"/>
        <v>25.2</v>
      </c>
      <c r="P206" s="466"/>
      <c r="Q206" s="391"/>
    </row>
    <row r="207" spans="2:17" ht="15" customHeight="1" x14ac:dyDescent="0.25">
      <c r="B207" s="421"/>
      <c r="C207" s="415"/>
      <c r="D207" s="416"/>
      <c r="E207" s="386"/>
      <c r="F207" s="362"/>
      <c r="G207" s="362"/>
      <c r="H207" s="362"/>
      <c r="I207" s="21" t="s">
        <v>75</v>
      </c>
      <c r="J207" s="159">
        <v>0.43</v>
      </c>
      <c r="K207" s="150">
        <v>2.8</v>
      </c>
      <c r="L207" s="161">
        <f t="shared" si="91"/>
        <v>1.1199999999999999</v>
      </c>
      <c r="M207" s="149">
        <f t="shared" si="92"/>
        <v>3.92</v>
      </c>
      <c r="N207" s="149">
        <v>6</v>
      </c>
      <c r="O207" s="152">
        <f t="shared" si="93"/>
        <v>23.52</v>
      </c>
      <c r="P207" s="466"/>
      <c r="Q207" s="391"/>
    </row>
    <row r="208" spans="2:17" ht="15" customHeight="1" x14ac:dyDescent="0.25">
      <c r="B208" s="421"/>
      <c r="C208" s="415"/>
      <c r="D208" s="416"/>
      <c r="E208" s="386"/>
      <c r="F208" s="362"/>
      <c r="G208" s="362"/>
      <c r="H208" s="362"/>
      <c r="I208" s="21" t="s">
        <v>76</v>
      </c>
      <c r="J208" s="150">
        <v>0.6</v>
      </c>
      <c r="K208" s="150">
        <v>1.95</v>
      </c>
      <c r="L208" s="161">
        <f t="shared" si="91"/>
        <v>0.78</v>
      </c>
      <c r="M208" s="149">
        <f t="shared" si="92"/>
        <v>2.73</v>
      </c>
      <c r="N208" s="149">
        <v>6</v>
      </c>
      <c r="O208" s="152">
        <f t="shared" si="93"/>
        <v>16.38</v>
      </c>
      <c r="P208" s="466"/>
      <c r="Q208" s="391"/>
    </row>
    <row r="209" spans="2:17" x14ac:dyDescent="0.25">
      <c r="B209" s="421"/>
      <c r="C209" s="415"/>
      <c r="D209" s="416"/>
      <c r="E209" s="386"/>
      <c r="F209" s="362" t="s">
        <v>10</v>
      </c>
      <c r="G209" s="362"/>
      <c r="H209" s="362"/>
      <c r="I209" s="364" t="s">
        <v>176</v>
      </c>
      <c r="J209" s="364"/>
      <c r="K209" s="364"/>
      <c r="L209" s="364"/>
      <c r="M209" s="149">
        <v>5</v>
      </c>
      <c r="N209" s="149">
        <v>6</v>
      </c>
      <c r="O209" s="148">
        <f t="shared" si="93"/>
        <v>30</v>
      </c>
      <c r="P209" s="466"/>
      <c r="Q209" s="391"/>
    </row>
    <row r="210" spans="2:17" ht="15.75" thickBot="1" x14ac:dyDescent="0.3">
      <c r="B210" s="422"/>
      <c r="C210" s="418"/>
      <c r="D210" s="419"/>
      <c r="E210" s="404"/>
      <c r="F210" s="402" t="s">
        <v>164</v>
      </c>
      <c r="G210" s="402"/>
      <c r="H210" s="402"/>
      <c r="I210" s="403" t="s">
        <v>182</v>
      </c>
      <c r="J210" s="403"/>
      <c r="K210" s="403"/>
      <c r="L210" s="403"/>
      <c r="M210" s="156">
        <v>5</v>
      </c>
      <c r="N210" s="156">
        <v>6</v>
      </c>
      <c r="O210" s="155">
        <f>M210*N210</f>
        <v>30</v>
      </c>
      <c r="P210" s="467"/>
      <c r="Q210" s="392"/>
    </row>
  </sheetData>
  <mergeCells count="261">
    <mergeCell ref="M191:M192"/>
    <mergeCell ref="N191:N192"/>
    <mergeCell ref="O191:O192"/>
    <mergeCell ref="I192:L192"/>
    <mergeCell ref="O145:O146"/>
    <mergeCell ref="F115:H116"/>
    <mergeCell ref="E110:E116"/>
    <mergeCell ref="I105:L105"/>
    <mergeCell ref="M105:M106"/>
    <mergeCell ref="N105:N106"/>
    <mergeCell ref="O105:O106"/>
    <mergeCell ref="I106:L106"/>
    <mergeCell ref="F103:G108"/>
    <mergeCell ref="H107:H108"/>
    <mergeCell ref="I107:L107"/>
    <mergeCell ref="M107:M108"/>
    <mergeCell ref="N107:N108"/>
    <mergeCell ref="O107:O108"/>
    <mergeCell ref="I108:L108"/>
    <mergeCell ref="E177:E189"/>
    <mergeCell ref="F183:G189"/>
    <mergeCell ref="I187:L187"/>
    <mergeCell ref="I189:L189"/>
    <mergeCell ref="I188:L188"/>
    <mergeCell ref="P2:P65"/>
    <mergeCell ref="P66:P102"/>
    <mergeCell ref="P103:P137"/>
    <mergeCell ref="P138:P210"/>
    <mergeCell ref="O50:O52"/>
    <mergeCell ref="E190:E199"/>
    <mergeCell ref="I199:L199"/>
    <mergeCell ref="H191:H192"/>
    <mergeCell ref="H193:H194"/>
    <mergeCell ref="I193:L193"/>
    <mergeCell ref="M193:M194"/>
    <mergeCell ref="N193:N194"/>
    <mergeCell ref="M50:M52"/>
    <mergeCell ref="N50:N52"/>
    <mergeCell ref="H195:H196"/>
    <mergeCell ref="H197:H198"/>
    <mergeCell ref="O193:O194"/>
    <mergeCell ref="I194:L194"/>
    <mergeCell ref="I191:L191"/>
    <mergeCell ref="E147:E176"/>
    <mergeCell ref="F147:H149"/>
    <mergeCell ref="F150:H152"/>
    <mergeCell ref="F153:H155"/>
    <mergeCell ref="I150:L150"/>
    <mergeCell ref="I153:L153"/>
    <mergeCell ref="F156:H158"/>
    <mergeCell ref="I156:L156"/>
    <mergeCell ref="F159:H161"/>
    <mergeCell ref="I159:L159"/>
    <mergeCell ref="F162:H164"/>
    <mergeCell ref="I162:L162"/>
    <mergeCell ref="F165:H167"/>
    <mergeCell ref="I165:L165"/>
    <mergeCell ref="F168:H170"/>
    <mergeCell ref="F200:H204"/>
    <mergeCell ref="F205:H208"/>
    <mergeCell ref="F109:H109"/>
    <mergeCell ref="E103:E109"/>
    <mergeCell ref="E127:E137"/>
    <mergeCell ref="F136:H136"/>
    <mergeCell ref="F9:H9"/>
    <mergeCell ref="I109:L109"/>
    <mergeCell ref="I183:L183"/>
    <mergeCell ref="G37:G40"/>
    <mergeCell ref="G35:H36"/>
    <mergeCell ref="I33:L33"/>
    <mergeCell ref="F132:H135"/>
    <mergeCell ref="F137:H137"/>
    <mergeCell ref="E117:H120"/>
    <mergeCell ref="F124:H126"/>
    <mergeCell ref="F121:H123"/>
    <mergeCell ref="E121:E126"/>
    <mergeCell ref="E138:E146"/>
    <mergeCell ref="F89:H93"/>
    <mergeCell ref="F84:H85"/>
    <mergeCell ref="E66:H67"/>
    <mergeCell ref="F145:H146"/>
    <mergeCell ref="F8:H8"/>
    <mergeCell ref="E13:H13"/>
    <mergeCell ref="E41:E48"/>
    <mergeCell ref="I41:I43"/>
    <mergeCell ref="J41:J43"/>
    <mergeCell ref="K41:K43"/>
    <mergeCell ref="E53:E65"/>
    <mergeCell ref="F62:H62"/>
    <mergeCell ref="F63:H63"/>
    <mergeCell ref="F64:H64"/>
    <mergeCell ref="F65:H65"/>
    <mergeCell ref="I62:L62"/>
    <mergeCell ref="I65:L65"/>
    <mergeCell ref="F58:H61"/>
    <mergeCell ref="H31:H32"/>
    <mergeCell ref="H19:H25"/>
    <mergeCell ref="F33:F40"/>
    <mergeCell ref="F15:F32"/>
    <mergeCell ref="E15:E40"/>
    <mergeCell ref="H37:H38"/>
    <mergeCell ref="H39:H40"/>
    <mergeCell ref="G17:H18"/>
    <mergeCell ref="G16:H16"/>
    <mergeCell ref="G15:H15"/>
    <mergeCell ref="C1:D1"/>
    <mergeCell ref="E1:H1"/>
    <mergeCell ref="C66:D102"/>
    <mergeCell ref="F86:H88"/>
    <mergeCell ref="F96:H98"/>
    <mergeCell ref="F94:H95"/>
    <mergeCell ref="E14:H14"/>
    <mergeCell ref="C103:D137"/>
    <mergeCell ref="C2:D65"/>
    <mergeCell ref="E2:E12"/>
    <mergeCell ref="F12:H12"/>
    <mergeCell ref="F44:H44"/>
    <mergeCell ref="F53:H57"/>
    <mergeCell ref="F46:H46"/>
    <mergeCell ref="F47:H48"/>
    <mergeCell ref="H29:H30"/>
    <mergeCell ref="H26:H28"/>
    <mergeCell ref="E68:H71"/>
    <mergeCell ref="E72:H72"/>
    <mergeCell ref="E75:H77"/>
    <mergeCell ref="H103:H104"/>
    <mergeCell ref="E78:E88"/>
    <mergeCell ref="F78:H83"/>
    <mergeCell ref="F100:H100"/>
    <mergeCell ref="C138:D210"/>
    <mergeCell ref="B2:B210"/>
    <mergeCell ref="E49:E52"/>
    <mergeCell ref="F49:H49"/>
    <mergeCell ref="I49:L49"/>
    <mergeCell ref="F50:H52"/>
    <mergeCell ref="I50:L50"/>
    <mergeCell ref="I51:L51"/>
    <mergeCell ref="I52:L52"/>
    <mergeCell ref="I8:L8"/>
    <mergeCell ref="I3:L3"/>
    <mergeCell ref="I103:L103"/>
    <mergeCell ref="I104:L104"/>
    <mergeCell ref="I102:L102"/>
    <mergeCell ref="I10:L10"/>
    <mergeCell ref="I12:L12"/>
    <mergeCell ref="I2:L2"/>
    <mergeCell ref="F10:H11"/>
    <mergeCell ref="I11:L11"/>
    <mergeCell ref="I67:L67"/>
    <mergeCell ref="I101:L101"/>
    <mergeCell ref="I136:L136"/>
    <mergeCell ref="I137:L137"/>
    <mergeCell ref="I117:L117"/>
    <mergeCell ref="F209:H209"/>
    <mergeCell ref="I209:L209"/>
    <mergeCell ref="F210:H210"/>
    <mergeCell ref="I210:L210"/>
    <mergeCell ref="E200:E210"/>
    <mergeCell ref="M2:M3"/>
    <mergeCell ref="N2:N3"/>
    <mergeCell ref="O2:O3"/>
    <mergeCell ref="M103:M104"/>
    <mergeCell ref="N103:N104"/>
    <mergeCell ref="O103:O104"/>
    <mergeCell ref="O41:O43"/>
    <mergeCell ref="N41:N43"/>
    <mergeCell ref="M41:M43"/>
    <mergeCell ref="O66:O67"/>
    <mergeCell ref="F2:F7"/>
    <mergeCell ref="M10:M11"/>
    <mergeCell ref="N10:N11"/>
    <mergeCell ref="O10:O11"/>
    <mergeCell ref="E73:H74"/>
    <mergeCell ref="I74:L74"/>
    <mergeCell ref="N4:N5"/>
    <mergeCell ref="O4:O5"/>
    <mergeCell ref="I5:L5"/>
    <mergeCell ref="I6:L6"/>
    <mergeCell ref="M6:M7"/>
    <mergeCell ref="N6:N7"/>
    <mergeCell ref="O6:O7"/>
    <mergeCell ref="I7:L7"/>
    <mergeCell ref="Q2:Q210"/>
    <mergeCell ref="I141:L141"/>
    <mergeCell ref="I66:L66"/>
    <mergeCell ref="I63:L63"/>
    <mergeCell ref="I64:L64"/>
    <mergeCell ref="L41:L43"/>
    <mergeCell ref="M66:M67"/>
    <mergeCell ref="N66:N67"/>
    <mergeCell ref="I94:L94"/>
    <mergeCell ref="I138:L138"/>
    <mergeCell ref="M138:M139"/>
    <mergeCell ref="N138:N139"/>
    <mergeCell ref="I140:L140"/>
    <mergeCell ref="I84:L84"/>
    <mergeCell ref="I145:L145"/>
    <mergeCell ref="M145:M146"/>
    <mergeCell ref="N35:N36"/>
    <mergeCell ref="O35:O36"/>
    <mergeCell ref="I36:L36"/>
    <mergeCell ref="F101:H101"/>
    <mergeCell ref="F102:H102"/>
    <mergeCell ref="F138:G143"/>
    <mergeCell ref="E89:E98"/>
    <mergeCell ref="F41:H41"/>
    <mergeCell ref="F42:H42"/>
    <mergeCell ref="F43:H43"/>
    <mergeCell ref="F45:H45"/>
    <mergeCell ref="F127:H131"/>
    <mergeCell ref="H105:H106"/>
    <mergeCell ref="F110:H111"/>
    <mergeCell ref="F99:H99"/>
    <mergeCell ref="F195:G199"/>
    <mergeCell ref="G19:G32"/>
    <mergeCell ref="G2:H3"/>
    <mergeCell ref="G4:H5"/>
    <mergeCell ref="G6:H7"/>
    <mergeCell ref="I35:L35"/>
    <mergeCell ref="M35:M36"/>
    <mergeCell ref="F174:H176"/>
    <mergeCell ref="I174:L174"/>
    <mergeCell ref="I15:L15"/>
    <mergeCell ref="I4:L4"/>
    <mergeCell ref="M4:M5"/>
    <mergeCell ref="I139:L139"/>
    <mergeCell ref="H138:H139"/>
    <mergeCell ref="H140:H141"/>
    <mergeCell ref="M140:M141"/>
    <mergeCell ref="I184:L184"/>
    <mergeCell ref="I185:L185"/>
    <mergeCell ref="I186:L186"/>
    <mergeCell ref="G34:H34"/>
    <mergeCell ref="G33:H33"/>
    <mergeCell ref="I168:L168"/>
    <mergeCell ref="F171:H173"/>
    <mergeCell ref="I171:L171"/>
    <mergeCell ref="N145:N146"/>
    <mergeCell ref="I120:L120"/>
    <mergeCell ref="O138:O139"/>
    <mergeCell ref="E99:E100"/>
    <mergeCell ref="F190:G194"/>
    <mergeCell ref="F112:H114"/>
    <mergeCell ref="N140:N141"/>
    <mergeCell ref="O140:O141"/>
    <mergeCell ref="F144:H144"/>
    <mergeCell ref="H142:H143"/>
    <mergeCell ref="I142:L142"/>
    <mergeCell ref="M142:M143"/>
    <mergeCell ref="N142:N143"/>
    <mergeCell ref="O142:O143"/>
    <mergeCell ref="I143:L143"/>
    <mergeCell ref="I144:L144"/>
    <mergeCell ref="I146:L146"/>
    <mergeCell ref="I147:L147"/>
    <mergeCell ref="I177:L177"/>
    <mergeCell ref="F177:H180"/>
    <mergeCell ref="I180:L180"/>
    <mergeCell ref="F181:H182"/>
    <mergeCell ref="I182:L182"/>
    <mergeCell ref="E101:E102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142"/>
  <sheetViews>
    <sheetView zoomScale="70" zoomScaleNormal="70" workbookViewId="0">
      <pane ySplit="1" topLeftCell="A53" activePane="bottomLeft" state="frozen"/>
      <selection pane="bottomLeft"/>
    </sheetView>
  </sheetViews>
  <sheetFormatPr baseColWidth="10" defaultRowHeight="15" x14ac:dyDescent="0.25"/>
  <cols>
    <col min="1" max="1" width="3.5703125" customWidth="1"/>
    <col min="2" max="2" width="9.42578125" customWidth="1"/>
    <col min="3" max="3" width="9.140625" customWidth="1"/>
    <col min="4" max="4" width="6" customWidth="1"/>
    <col min="5" max="5" width="12.28515625" customWidth="1"/>
    <col min="6" max="6" width="9.7109375" customWidth="1"/>
    <col min="7" max="7" width="27.140625" customWidth="1"/>
    <col min="8" max="8" width="37" customWidth="1"/>
    <col min="9" max="9" width="16.42578125" customWidth="1"/>
    <col min="10" max="10" width="10" customWidth="1"/>
    <col min="11" max="11" width="19.42578125" customWidth="1"/>
    <col min="12" max="12" width="14.7109375" customWidth="1"/>
    <col min="13" max="13" width="17" customWidth="1"/>
    <col min="14" max="15" width="16.85546875" customWidth="1"/>
    <col min="16" max="16" width="15.28515625" customWidth="1"/>
    <col min="18" max="18" width="24.42578125" customWidth="1"/>
    <col min="19" max="19" width="30.140625" customWidth="1"/>
  </cols>
  <sheetData>
    <row r="1" spans="2:16" ht="30.75" customHeight="1" thickBot="1" x14ac:dyDescent="0.3">
      <c r="B1" s="1" t="s">
        <v>4</v>
      </c>
      <c r="C1" s="505" t="s">
        <v>3</v>
      </c>
      <c r="D1" s="506"/>
      <c r="E1" s="435" t="s">
        <v>5</v>
      </c>
      <c r="F1" s="436"/>
      <c r="G1" s="437"/>
      <c r="H1" s="2" t="s">
        <v>50</v>
      </c>
      <c r="I1" s="3" t="s">
        <v>52</v>
      </c>
      <c r="J1" s="3" t="s">
        <v>51</v>
      </c>
      <c r="K1" s="3" t="s">
        <v>156</v>
      </c>
      <c r="L1" s="3" t="s">
        <v>55</v>
      </c>
      <c r="M1" s="3" t="s">
        <v>54</v>
      </c>
      <c r="N1" s="3" t="s">
        <v>53</v>
      </c>
      <c r="O1" s="3" t="s">
        <v>387</v>
      </c>
      <c r="P1" s="1" t="s">
        <v>46</v>
      </c>
    </row>
    <row r="2" spans="2:16" ht="18" customHeight="1" x14ac:dyDescent="0.25">
      <c r="B2" s="493" t="s">
        <v>77</v>
      </c>
      <c r="C2" s="413" t="s">
        <v>128</v>
      </c>
      <c r="D2" s="438"/>
      <c r="E2" s="460" t="s">
        <v>381</v>
      </c>
      <c r="F2" s="377"/>
      <c r="G2" s="410" t="s">
        <v>165</v>
      </c>
      <c r="H2" s="49" t="s">
        <v>157</v>
      </c>
      <c r="I2" s="183">
        <v>2</v>
      </c>
      <c r="J2" s="183">
        <v>5.0599999999999996</v>
      </c>
      <c r="K2" s="184">
        <f t="shared" ref="K2:K3" si="0">0.4*J2</f>
        <v>2.024</v>
      </c>
      <c r="L2" s="184">
        <f t="shared" ref="L2:L6" si="1">SUM(J2:K2)</f>
        <v>7.0839999999999996</v>
      </c>
      <c r="M2" s="184">
        <v>1</v>
      </c>
      <c r="N2" s="264">
        <f t="shared" ref="N2:N8" si="2">L2*M2</f>
        <v>7.0839999999999996</v>
      </c>
      <c r="O2" s="468">
        <f>SUM(N2:N76)</f>
        <v>675.30199999999991</v>
      </c>
      <c r="P2" s="389">
        <f>SUM(O2:O142)</f>
        <v>1525.68</v>
      </c>
    </row>
    <row r="3" spans="2:16" ht="18" customHeight="1" x14ac:dyDescent="0.25">
      <c r="B3" s="494"/>
      <c r="C3" s="415"/>
      <c r="D3" s="417"/>
      <c r="E3" s="424"/>
      <c r="F3" s="363"/>
      <c r="G3" s="362"/>
      <c r="H3" s="21" t="s">
        <v>132</v>
      </c>
      <c r="I3" s="263">
        <v>0.37</v>
      </c>
      <c r="J3" s="263">
        <v>1.26</v>
      </c>
      <c r="K3" s="265">
        <f t="shared" si="0"/>
        <v>0.504</v>
      </c>
      <c r="L3" s="265">
        <f t="shared" si="1"/>
        <v>1.764</v>
      </c>
      <c r="M3" s="265">
        <v>1</v>
      </c>
      <c r="N3" s="262">
        <f t="shared" si="2"/>
        <v>1.764</v>
      </c>
      <c r="O3" s="469"/>
      <c r="P3" s="390"/>
    </row>
    <row r="4" spans="2:16" ht="18" customHeight="1" x14ac:dyDescent="0.25">
      <c r="B4" s="494"/>
      <c r="C4" s="415"/>
      <c r="D4" s="417"/>
      <c r="E4" s="424"/>
      <c r="F4" s="363"/>
      <c r="G4" s="362"/>
      <c r="H4" s="21" t="s">
        <v>158</v>
      </c>
      <c r="I4" s="263">
        <v>0.28000000000000003</v>
      </c>
      <c r="J4" s="263">
        <v>1.26</v>
      </c>
      <c r="K4" s="265">
        <f>0.4*J4</f>
        <v>0.504</v>
      </c>
      <c r="L4" s="265">
        <f t="shared" si="1"/>
        <v>1.764</v>
      </c>
      <c r="M4" s="265">
        <v>1</v>
      </c>
      <c r="N4" s="262">
        <f t="shared" si="2"/>
        <v>1.764</v>
      </c>
      <c r="O4" s="469"/>
      <c r="P4" s="390"/>
    </row>
    <row r="5" spans="2:16" ht="18" customHeight="1" x14ac:dyDescent="0.25">
      <c r="B5" s="494"/>
      <c r="C5" s="415"/>
      <c r="D5" s="417"/>
      <c r="E5" s="424"/>
      <c r="F5" s="363"/>
      <c r="G5" s="362"/>
      <c r="H5" s="21" t="s">
        <v>161</v>
      </c>
      <c r="I5" s="263">
        <v>0.76</v>
      </c>
      <c r="J5" s="263">
        <v>2.5</v>
      </c>
      <c r="K5" s="265">
        <f>0.4*J5</f>
        <v>1</v>
      </c>
      <c r="L5" s="265">
        <f t="shared" si="1"/>
        <v>3.5</v>
      </c>
      <c r="M5" s="265">
        <v>1</v>
      </c>
      <c r="N5" s="262">
        <f t="shared" si="2"/>
        <v>3.5</v>
      </c>
      <c r="O5" s="469"/>
      <c r="P5" s="390"/>
    </row>
    <row r="6" spans="2:16" ht="18" customHeight="1" x14ac:dyDescent="0.25">
      <c r="B6" s="494"/>
      <c r="C6" s="415"/>
      <c r="D6" s="417"/>
      <c r="E6" s="424"/>
      <c r="F6" s="363"/>
      <c r="G6" s="362"/>
      <c r="H6" s="21" t="s">
        <v>159</v>
      </c>
      <c r="I6" s="263">
        <v>0.42</v>
      </c>
      <c r="J6" s="263">
        <v>0.98</v>
      </c>
      <c r="K6" s="265">
        <f t="shared" ref="K6" si="3">0.4*J6</f>
        <v>0.39200000000000002</v>
      </c>
      <c r="L6" s="265">
        <f t="shared" si="1"/>
        <v>1.3719999999999999</v>
      </c>
      <c r="M6" s="265">
        <v>1</v>
      </c>
      <c r="N6" s="262">
        <f t="shared" si="2"/>
        <v>1.3719999999999999</v>
      </c>
      <c r="O6" s="469"/>
      <c r="P6" s="390"/>
    </row>
    <row r="7" spans="2:16" ht="18" customHeight="1" x14ac:dyDescent="0.25">
      <c r="B7" s="494"/>
      <c r="C7" s="415"/>
      <c r="D7" s="417"/>
      <c r="E7" s="424"/>
      <c r="F7" s="363"/>
      <c r="G7" s="362"/>
      <c r="H7" s="21" t="s">
        <v>48</v>
      </c>
      <c r="I7" s="206">
        <v>0.43</v>
      </c>
      <c r="J7" s="263">
        <v>0.9</v>
      </c>
      <c r="K7" s="161">
        <f>0.4*J7</f>
        <v>0.36000000000000004</v>
      </c>
      <c r="L7" s="265">
        <f t="shared" ref="L7:L8" si="4">SUM(J7:K7)</f>
        <v>1.26</v>
      </c>
      <c r="M7" s="263">
        <v>1</v>
      </c>
      <c r="N7" s="268">
        <f t="shared" si="2"/>
        <v>1.26</v>
      </c>
      <c r="O7" s="469"/>
      <c r="P7" s="390"/>
    </row>
    <row r="8" spans="2:16" ht="18" customHeight="1" x14ac:dyDescent="0.25">
      <c r="B8" s="494"/>
      <c r="C8" s="415"/>
      <c r="D8" s="417"/>
      <c r="E8" s="424"/>
      <c r="F8" s="363"/>
      <c r="G8" s="362"/>
      <c r="H8" s="21" t="s">
        <v>47</v>
      </c>
      <c r="I8" s="263">
        <v>0.6</v>
      </c>
      <c r="J8" s="263">
        <v>0.9</v>
      </c>
      <c r="K8" s="161">
        <f t="shared" ref="K8:K10" si="5">0.4*J8</f>
        <v>0.36000000000000004</v>
      </c>
      <c r="L8" s="265">
        <f t="shared" si="4"/>
        <v>1.26</v>
      </c>
      <c r="M8" s="263">
        <v>1</v>
      </c>
      <c r="N8" s="268">
        <f t="shared" si="2"/>
        <v>1.26</v>
      </c>
      <c r="O8" s="469"/>
      <c r="P8" s="390"/>
    </row>
    <row r="9" spans="2:16" ht="18" customHeight="1" x14ac:dyDescent="0.25">
      <c r="B9" s="494"/>
      <c r="C9" s="415"/>
      <c r="D9" s="417"/>
      <c r="E9" s="424"/>
      <c r="F9" s="363"/>
      <c r="G9" s="362" t="s">
        <v>382</v>
      </c>
      <c r="H9" s="21" t="s">
        <v>157</v>
      </c>
      <c r="I9" s="263">
        <v>2</v>
      </c>
      <c r="J9" s="263">
        <v>5.0599999999999996</v>
      </c>
      <c r="K9" s="265">
        <f t="shared" si="5"/>
        <v>2.024</v>
      </c>
      <c r="L9" s="265">
        <f t="shared" ref="L9:L13" si="6">SUM(J9:K9)</f>
        <v>7.0839999999999996</v>
      </c>
      <c r="M9" s="265">
        <v>1</v>
      </c>
      <c r="N9" s="262">
        <f t="shared" ref="N9:N15" si="7">L9*M9</f>
        <v>7.0839999999999996</v>
      </c>
      <c r="O9" s="469"/>
      <c r="P9" s="390"/>
    </row>
    <row r="10" spans="2:16" ht="18" customHeight="1" x14ac:dyDescent="0.25">
      <c r="B10" s="494"/>
      <c r="C10" s="415"/>
      <c r="D10" s="417"/>
      <c r="E10" s="424"/>
      <c r="F10" s="363"/>
      <c r="G10" s="362"/>
      <c r="H10" s="21" t="s">
        <v>132</v>
      </c>
      <c r="I10" s="263">
        <v>0.37</v>
      </c>
      <c r="J10" s="263">
        <v>1.26</v>
      </c>
      <c r="K10" s="265">
        <f t="shared" si="5"/>
        <v>0.504</v>
      </c>
      <c r="L10" s="265">
        <f t="shared" si="6"/>
        <v>1.764</v>
      </c>
      <c r="M10" s="265">
        <v>1</v>
      </c>
      <c r="N10" s="262">
        <f t="shared" si="7"/>
        <v>1.764</v>
      </c>
      <c r="O10" s="469"/>
      <c r="P10" s="390"/>
    </row>
    <row r="11" spans="2:16" ht="18" customHeight="1" x14ac:dyDescent="0.25">
      <c r="B11" s="494"/>
      <c r="C11" s="415"/>
      <c r="D11" s="417"/>
      <c r="E11" s="424"/>
      <c r="F11" s="363"/>
      <c r="G11" s="362"/>
      <c r="H11" s="21" t="s">
        <v>158</v>
      </c>
      <c r="I11" s="263">
        <v>0.28000000000000003</v>
      </c>
      <c r="J11" s="263">
        <v>1.26</v>
      </c>
      <c r="K11" s="265">
        <f>0.4*J11</f>
        <v>0.504</v>
      </c>
      <c r="L11" s="265">
        <f t="shared" si="6"/>
        <v>1.764</v>
      </c>
      <c r="M11" s="265">
        <v>1</v>
      </c>
      <c r="N11" s="262">
        <f t="shared" si="7"/>
        <v>1.764</v>
      </c>
      <c r="O11" s="469"/>
      <c r="P11" s="390"/>
    </row>
    <row r="12" spans="2:16" ht="18" customHeight="1" x14ac:dyDescent="0.25">
      <c r="B12" s="494"/>
      <c r="C12" s="415"/>
      <c r="D12" s="417"/>
      <c r="E12" s="424"/>
      <c r="F12" s="363"/>
      <c r="G12" s="362"/>
      <c r="H12" s="21" t="s">
        <v>161</v>
      </c>
      <c r="I12" s="263">
        <v>0.76</v>
      </c>
      <c r="J12" s="263">
        <v>2.5</v>
      </c>
      <c r="K12" s="265">
        <f>0.4*J12</f>
        <v>1</v>
      </c>
      <c r="L12" s="265">
        <f t="shared" si="6"/>
        <v>3.5</v>
      </c>
      <c r="M12" s="265">
        <v>1</v>
      </c>
      <c r="N12" s="262">
        <f t="shared" si="7"/>
        <v>3.5</v>
      </c>
      <c r="O12" s="469"/>
      <c r="P12" s="390"/>
    </row>
    <row r="13" spans="2:16" ht="18" customHeight="1" x14ac:dyDescent="0.25">
      <c r="B13" s="494"/>
      <c r="C13" s="415"/>
      <c r="D13" s="417"/>
      <c r="E13" s="424"/>
      <c r="F13" s="363"/>
      <c r="G13" s="362"/>
      <c r="H13" s="21" t="s">
        <v>159</v>
      </c>
      <c r="I13" s="263">
        <v>0.42</v>
      </c>
      <c r="J13" s="263">
        <v>0.98</v>
      </c>
      <c r="K13" s="265">
        <f t="shared" ref="K13" si="8">0.4*J13</f>
        <v>0.39200000000000002</v>
      </c>
      <c r="L13" s="265">
        <f t="shared" si="6"/>
        <v>1.3719999999999999</v>
      </c>
      <c r="M13" s="265">
        <v>1</v>
      </c>
      <c r="N13" s="262">
        <f t="shared" si="7"/>
        <v>1.3719999999999999</v>
      </c>
      <c r="O13" s="469"/>
      <c r="P13" s="390"/>
    </row>
    <row r="14" spans="2:16" ht="18" customHeight="1" x14ac:dyDescent="0.25">
      <c r="B14" s="494"/>
      <c r="C14" s="415"/>
      <c r="D14" s="417"/>
      <c r="E14" s="424"/>
      <c r="F14" s="363"/>
      <c r="G14" s="362"/>
      <c r="H14" s="21" t="s">
        <v>48</v>
      </c>
      <c r="I14" s="206">
        <v>0.43</v>
      </c>
      <c r="J14" s="263">
        <v>0.9</v>
      </c>
      <c r="K14" s="161">
        <f>0.4*J14</f>
        <v>0.36000000000000004</v>
      </c>
      <c r="L14" s="265">
        <f t="shared" ref="L14:L15" si="9">SUM(J14:K14)</f>
        <v>1.26</v>
      </c>
      <c r="M14" s="263">
        <v>1</v>
      </c>
      <c r="N14" s="268">
        <f t="shared" si="7"/>
        <v>1.26</v>
      </c>
      <c r="O14" s="469"/>
      <c r="P14" s="390"/>
    </row>
    <row r="15" spans="2:16" ht="15.75" customHeight="1" x14ac:dyDescent="0.25">
      <c r="B15" s="494"/>
      <c r="C15" s="415"/>
      <c r="D15" s="417"/>
      <c r="E15" s="424"/>
      <c r="F15" s="363"/>
      <c r="G15" s="362"/>
      <c r="H15" s="21" t="s">
        <v>47</v>
      </c>
      <c r="I15" s="263">
        <v>0.6</v>
      </c>
      <c r="J15" s="263">
        <v>0.9</v>
      </c>
      <c r="K15" s="161">
        <f t="shared" ref="K15" si="10">0.4*J15</f>
        <v>0.36000000000000004</v>
      </c>
      <c r="L15" s="265">
        <f t="shared" si="9"/>
        <v>1.26</v>
      </c>
      <c r="M15" s="263">
        <v>1</v>
      </c>
      <c r="N15" s="268">
        <f t="shared" si="7"/>
        <v>1.26</v>
      </c>
      <c r="O15" s="469"/>
      <c r="P15" s="390"/>
    </row>
    <row r="16" spans="2:16" ht="15" customHeight="1" x14ac:dyDescent="0.25">
      <c r="B16" s="494"/>
      <c r="C16" s="415"/>
      <c r="D16" s="417"/>
      <c r="E16" s="424" t="s">
        <v>13</v>
      </c>
      <c r="F16" s="363" t="s">
        <v>106</v>
      </c>
      <c r="G16" s="363"/>
      <c r="H16" s="20" t="s">
        <v>96</v>
      </c>
      <c r="I16" s="263">
        <v>15.48</v>
      </c>
      <c r="J16" s="263">
        <v>33</v>
      </c>
      <c r="K16" s="265">
        <f t="shared" ref="K16:K29" si="11">0.4*J16</f>
        <v>13.200000000000001</v>
      </c>
      <c r="L16" s="265">
        <f t="shared" ref="L16:L29" si="12">SUM(J16:K16)</f>
        <v>46.2</v>
      </c>
      <c r="M16" s="265">
        <v>1</v>
      </c>
      <c r="N16" s="262">
        <f t="shared" ref="N16:N44" si="13">L16*M16</f>
        <v>46.2</v>
      </c>
      <c r="O16" s="469"/>
      <c r="P16" s="390"/>
    </row>
    <row r="17" spans="2:16" ht="15" customHeight="1" x14ac:dyDescent="0.25">
      <c r="B17" s="494"/>
      <c r="C17" s="415"/>
      <c r="D17" s="417"/>
      <c r="E17" s="424"/>
      <c r="F17" s="363"/>
      <c r="G17" s="363"/>
      <c r="H17" s="20" t="s">
        <v>97</v>
      </c>
      <c r="I17" s="263">
        <v>15.48</v>
      </c>
      <c r="J17" s="263">
        <v>33</v>
      </c>
      <c r="K17" s="265">
        <f t="shared" si="11"/>
        <v>13.200000000000001</v>
      </c>
      <c r="L17" s="265">
        <f t="shared" si="12"/>
        <v>46.2</v>
      </c>
      <c r="M17" s="265">
        <v>1</v>
      </c>
      <c r="N17" s="262">
        <f>L17*M17</f>
        <v>46.2</v>
      </c>
      <c r="O17" s="469"/>
      <c r="P17" s="390"/>
    </row>
    <row r="18" spans="2:16" ht="15" customHeight="1" x14ac:dyDescent="0.25">
      <c r="B18" s="494"/>
      <c r="C18" s="415"/>
      <c r="D18" s="417"/>
      <c r="E18" s="424"/>
      <c r="F18" s="363" t="s">
        <v>112</v>
      </c>
      <c r="G18" s="363"/>
      <c r="H18" s="20" t="s">
        <v>113</v>
      </c>
      <c r="I18" s="263">
        <v>2.04</v>
      </c>
      <c r="J18" s="263">
        <v>4.8</v>
      </c>
      <c r="K18" s="265">
        <f t="shared" si="11"/>
        <v>1.92</v>
      </c>
      <c r="L18" s="265">
        <f t="shared" si="12"/>
        <v>6.72</v>
      </c>
      <c r="M18" s="265">
        <v>1</v>
      </c>
      <c r="N18" s="262">
        <f t="shared" si="13"/>
        <v>6.72</v>
      </c>
      <c r="O18" s="469"/>
      <c r="P18" s="390"/>
    </row>
    <row r="19" spans="2:16" ht="15" customHeight="1" x14ac:dyDescent="0.25">
      <c r="B19" s="494"/>
      <c r="C19" s="415"/>
      <c r="D19" s="417"/>
      <c r="E19" s="424"/>
      <c r="F19" s="363"/>
      <c r="G19" s="363"/>
      <c r="H19" s="20" t="s">
        <v>114</v>
      </c>
      <c r="I19" s="263">
        <v>1.53</v>
      </c>
      <c r="J19" s="263">
        <v>4.26</v>
      </c>
      <c r="K19" s="265">
        <f t="shared" si="11"/>
        <v>1.704</v>
      </c>
      <c r="L19" s="265">
        <f t="shared" si="12"/>
        <v>5.9639999999999995</v>
      </c>
      <c r="M19" s="265">
        <v>1</v>
      </c>
      <c r="N19" s="262">
        <f t="shared" si="13"/>
        <v>5.9639999999999995</v>
      </c>
      <c r="O19" s="469"/>
      <c r="P19" s="390"/>
    </row>
    <row r="20" spans="2:16" ht="15" customHeight="1" x14ac:dyDescent="0.25">
      <c r="B20" s="494"/>
      <c r="C20" s="415"/>
      <c r="D20" s="417"/>
      <c r="E20" s="424"/>
      <c r="F20" s="363"/>
      <c r="G20" s="363"/>
      <c r="H20" s="20" t="s">
        <v>115</v>
      </c>
      <c r="I20" s="263">
        <v>1.75</v>
      </c>
      <c r="J20" s="263">
        <v>9.92</v>
      </c>
      <c r="K20" s="265">
        <f t="shared" si="11"/>
        <v>3.968</v>
      </c>
      <c r="L20" s="265">
        <f t="shared" si="12"/>
        <v>13.888</v>
      </c>
      <c r="M20" s="265">
        <v>1</v>
      </c>
      <c r="N20" s="262">
        <f t="shared" si="13"/>
        <v>13.888</v>
      </c>
      <c r="O20" s="469"/>
      <c r="P20" s="390"/>
    </row>
    <row r="21" spans="2:16" ht="15" customHeight="1" x14ac:dyDescent="0.25">
      <c r="B21" s="494"/>
      <c r="C21" s="415"/>
      <c r="D21" s="417"/>
      <c r="E21" s="424"/>
      <c r="F21" s="363"/>
      <c r="G21" s="363"/>
      <c r="H21" s="20" t="s">
        <v>117</v>
      </c>
      <c r="I21" s="263">
        <v>0.84</v>
      </c>
      <c r="J21" s="263">
        <v>1.89</v>
      </c>
      <c r="K21" s="265">
        <f t="shared" si="11"/>
        <v>0.75600000000000001</v>
      </c>
      <c r="L21" s="265">
        <f t="shared" si="12"/>
        <v>2.6459999999999999</v>
      </c>
      <c r="M21" s="265">
        <v>1</v>
      </c>
      <c r="N21" s="262">
        <f t="shared" si="13"/>
        <v>2.6459999999999999</v>
      </c>
      <c r="O21" s="469"/>
      <c r="P21" s="390"/>
    </row>
    <row r="22" spans="2:16" ht="15" customHeight="1" x14ac:dyDescent="0.25">
      <c r="B22" s="494"/>
      <c r="C22" s="415"/>
      <c r="D22" s="417"/>
      <c r="E22" s="424"/>
      <c r="F22" s="363"/>
      <c r="G22" s="363"/>
      <c r="H22" s="20" t="s">
        <v>118</v>
      </c>
      <c r="I22" s="263">
        <v>0.28000000000000003</v>
      </c>
      <c r="J22" s="263">
        <v>1.17</v>
      </c>
      <c r="K22" s="265">
        <f t="shared" si="11"/>
        <v>0.46799999999999997</v>
      </c>
      <c r="L22" s="265">
        <f t="shared" si="12"/>
        <v>1.6379999999999999</v>
      </c>
      <c r="M22" s="265">
        <v>2</v>
      </c>
      <c r="N22" s="262">
        <f t="shared" si="13"/>
        <v>3.2759999999999998</v>
      </c>
      <c r="O22" s="469"/>
      <c r="P22" s="390"/>
    </row>
    <row r="23" spans="2:16" ht="15" customHeight="1" x14ac:dyDescent="0.25">
      <c r="B23" s="494"/>
      <c r="C23" s="415"/>
      <c r="D23" s="417"/>
      <c r="E23" s="424"/>
      <c r="F23" s="363"/>
      <c r="G23" s="363"/>
      <c r="H23" s="20" t="s">
        <v>119</v>
      </c>
      <c r="I23" s="263">
        <v>0.32</v>
      </c>
      <c r="J23" s="263">
        <v>1.3</v>
      </c>
      <c r="K23" s="265">
        <f t="shared" si="11"/>
        <v>0.52</v>
      </c>
      <c r="L23" s="265">
        <f t="shared" si="12"/>
        <v>1.82</v>
      </c>
      <c r="M23" s="265">
        <v>2</v>
      </c>
      <c r="N23" s="262">
        <f t="shared" si="13"/>
        <v>3.64</v>
      </c>
      <c r="O23" s="469"/>
      <c r="P23" s="390"/>
    </row>
    <row r="24" spans="2:16" ht="15" customHeight="1" x14ac:dyDescent="0.25">
      <c r="B24" s="494"/>
      <c r="C24" s="415"/>
      <c r="D24" s="417"/>
      <c r="E24" s="424"/>
      <c r="F24" s="363"/>
      <c r="G24" s="363"/>
      <c r="H24" s="20" t="s">
        <v>120</v>
      </c>
      <c r="I24" s="263">
        <v>0.28000000000000003</v>
      </c>
      <c r="J24" s="263">
        <v>0.88</v>
      </c>
      <c r="K24" s="265">
        <f t="shared" si="11"/>
        <v>0.35200000000000004</v>
      </c>
      <c r="L24" s="265">
        <f t="shared" si="12"/>
        <v>1.232</v>
      </c>
      <c r="M24" s="265">
        <v>2</v>
      </c>
      <c r="N24" s="262">
        <f t="shared" si="13"/>
        <v>2.464</v>
      </c>
      <c r="O24" s="469"/>
      <c r="P24" s="390"/>
    </row>
    <row r="25" spans="2:16" ht="15" customHeight="1" x14ac:dyDescent="0.25">
      <c r="B25" s="494"/>
      <c r="C25" s="415"/>
      <c r="D25" s="417"/>
      <c r="E25" s="424"/>
      <c r="F25" s="363"/>
      <c r="G25" s="363"/>
      <c r="H25" s="20" t="s">
        <v>104</v>
      </c>
      <c r="I25" s="263">
        <v>0.6</v>
      </c>
      <c r="J25" s="263">
        <v>1.5</v>
      </c>
      <c r="K25" s="265">
        <f t="shared" si="11"/>
        <v>0.60000000000000009</v>
      </c>
      <c r="L25" s="265">
        <f>SUM(J25:K25)</f>
        <v>2.1</v>
      </c>
      <c r="M25" s="265">
        <v>1</v>
      </c>
      <c r="N25" s="262">
        <f t="shared" si="13"/>
        <v>2.1</v>
      </c>
      <c r="O25" s="469"/>
      <c r="P25" s="390"/>
    </row>
    <row r="26" spans="2:16" ht="15" customHeight="1" x14ac:dyDescent="0.25">
      <c r="B26" s="494"/>
      <c r="C26" s="415"/>
      <c r="D26" s="417"/>
      <c r="E26" s="424"/>
      <c r="F26" s="363"/>
      <c r="G26" s="363"/>
      <c r="H26" s="20" t="s">
        <v>105</v>
      </c>
      <c r="I26" s="263">
        <v>0.78</v>
      </c>
      <c r="J26" s="263">
        <v>1.88</v>
      </c>
      <c r="K26" s="265">
        <f t="shared" si="11"/>
        <v>0.752</v>
      </c>
      <c r="L26" s="265">
        <f>SUM(J26:K26)</f>
        <v>2.6319999999999997</v>
      </c>
      <c r="M26" s="265">
        <v>1</v>
      </c>
      <c r="N26" s="262">
        <f t="shared" si="13"/>
        <v>2.6319999999999997</v>
      </c>
      <c r="O26" s="469"/>
      <c r="P26" s="390"/>
    </row>
    <row r="27" spans="2:16" ht="15" customHeight="1" x14ac:dyDescent="0.25">
      <c r="B27" s="494"/>
      <c r="C27" s="415"/>
      <c r="D27" s="417"/>
      <c r="E27" s="424"/>
      <c r="F27" s="363" t="s">
        <v>103</v>
      </c>
      <c r="G27" s="363"/>
      <c r="H27" s="20" t="s">
        <v>100</v>
      </c>
      <c r="I27" s="263">
        <v>1.68</v>
      </c>
      <c r="J27" s="263">
        <v>4.29</v>
      </c>
      <c r="K27" s="265">
        <f t="shared" si="11"/>
        <v>1.7160000000000002</v>
      </c>
      <c r="L27" s="265">
        <f t="shared" si="12"/>
        <v>6.0060000000000002</v>
      </c>
      <c r="M27" s="265">
        <v>2</v>
      </c>
      <c r="N27" s="262">
        <f t="shared" si="13"/>
        <v>12.012</v>
      </c>
      <c r="O27" s="469"/>
      <c r="P27" s="390"/>
    </row>
    <row r="28" spans="2:16" ht="15" customHeight="1" x14ac:dyDescent="0.25">
      <c r="B28" s="494"/>
      <c r="C28" s="415"/>
      <c r="D28" s="417"/>
      <c r="E28" s="424"/>
      <c r="F28" s="363"/>
      <c r="G28" s="363"/>
      <c r="H28" s="20" t="s">
        <v>101</v>
      </c>
      <c r="I28" s="263">
        <v>1.68</v>
      </c>
      <c r="J28" s="263">
        <v>4.29</v>
      </c>
      <c r="K28" s="265">
        <f t="shared" si="11"/>
        <v>1.7160000000000002</v>
      </c>
      <c r="L28" s="265">
        <f t="shared" si="12"/>
        <v>6.0060000000000002</v>
      </c>
      <c r="M28" s="265">
        <v>6</v>
      </c>
      <c r="N28" s="262">
        <f t="shared" si="13"/>
        <v>36.036000000000001</v>
      </c>
      <c r="O28" s="469"/>
      <c r="P28" s="390"/>
    </row>
    <row r="29" spans="2:16" ht="15" customHeight="1" x14ac:dyDescent="0.25">
      <c r="B29" s="494"/>
      <c r="C29" s="415"/>
      <c r="D29" s="417"/>
      <c r="E29" s="424"/>
      <c r="F29" s="363"/>
      <c r="G29" s="363"/>
      <c r="H29" s="20" t="s">
        <v>116</v>
      </c>
      <c r="I29" s="263">
        <v>0.98</v>
      </c>
      <c r="J29" s="263">
        <v>2.16</v>
      </c>
      <c r="K29" s="265">
        <f t="shared" si="11"/>
        <v>0.8640000000000001</v>
      </c>
      <c r="L29" s="265">
        <f t="shared" si="12"/>
        <v>3.024</v>
      </c>
      <c r="M29" s="265">
        <v>3</v>
      </c>
      <c r="N29" s="262">
        <f t="shared" si="13"/>
        <v>9.0719999999999992</v>
      </c>
      <c r="O29" s="469"/>
      <c r="P29" s="390"/>
    </row>
    <row r="30" spans="2:16" ht="15" customHeight="1" x14ac:dyDescent="0.25">
      <c r="B30" s="494"/>
      <c r="C30" s="415"/>
      <c r="D30" s="417"/>
      <c r="E30" s="424"/>
      <c r="F30" s="363"/>
      <c r="G30" s="363"/>
      <c r="H30" s="20" t="s">
        <v>102</v>
      </c>
      <c r="I30" s="263">
        <v>0.98</v>
      </c>
      <c r="J30" s="263">
        <v>2.16</v>
      </c>
      <c r="K30" s="265">
        <f t="shared" ref="K30:K43" si="14">0.4*J30</f>
        <v>0.8640000000000001</v>
      </c>
      <c r="L30" s="265">
        <f t="shared" ref="L30:L43" si="15">SUM(J30:K30)</f>
        <v>3.024</v>
      </c>
      <c r="M30" s="265">
        <v>3</v>
      </c>
      <c r="N30" s="262">
        <f t="shared" si="13"/>
        <v>9.0719999999999992</v>
      </c>
      <c r="O30" s="469"/>
      <c r="P30" s="390"/>
    </row>
    <row r="31" spans="2:16" ht="15" customHeight="1" x14ac:dyDescent="0.25">
      <c r="B31" s="494"/>
      <c r="C31" s="415"/>
      <c r="D31" s="417"/>
      <c r="E31" s="424"/>
      <c r="F31" s="363"/>
      <c r="G31" s="363"/>
      <c r="H31" s="20" t="s">
        <v>104</v>
      </c>
      <c r="I31" s="263">
        <v>0.6</v>
      </c>
      <c r="J31" s="263">
        <v>1.5</v>
      </c>
      <c r="K31" s="265">
        <f t="shared" si="14"/>
        <v>0.60000000000000009</v>
      </c>
      <c r="L31" s="265">
        <f t="shared" ref="L31:L37" si="16">SUM(J31:K31)</f>
        <v>2.1</v>
      </c>
      <c r="M31" s="265">
        <v>6</v>
      </c>
      <c r="N31" s="262">
        <f t="shared" ref="N31:N37" si="17">L31*M31</f>
        <v>12.600000000000001</v>
      </c>
      <c r="O31" s="469"/>
      <c r="P31" s="390"/>
    </row>
    <row r="32" spans="2:16" ht="15" customHeight="1" x14ac:dyDescent="0.25">
      <c r="B32" s="494"/>
      <c r="C32" s="415"/>
      <c r="D32" s="417"/>
      <c r="E32" s="424"/>
      <c r="F32" s="363"/>
      <c r="G32" s="363"/>
      <c r="H32" s="20" t="s">
        <v>105</v>
      </c>
      <c r="I32" s="263">
        <v>0.78</v>
      </c>
      <c r="J32" s="263">
        <v>1.88</v>
      </c>
      <c r="K32" s="265">
        <f t="shared" si="14"/>
        <v>0.752</v>
      </c>
      <c r="L32" s="265">
        <f t="shared" si="16"/>
        <v>2.6319999999999997</v>
      </c>
      <c r="M32" s="265">
        <v>4</v>
      </c>
      <c r="N32" s="262">
        <f t="shared" si="17"/>
        <v>10.527999999999999</v>
      </c>
      <c r="O32" s="469"/>
      <c r="P32" s="390"/>
    </row>
    <row r="33" spans="2:16" ht="15" customHeight="1" x14ac:dyDescent="0.25">
      <c r="B33" s="494"/>
      <c r="C33" s="415"/>
      <c r="D33" s="417"/>
      <c r="E33" s="424"/>
      <c r="F33" s="363"/>
      <c r="G33" s="363"/>
      <c r="H33" s="20" t="s">
        <v>107</v>
      </c>
      <c r="I33" s="263">
        <v>0.16</v>
      </c>
      <c r="J33" s="263">
        <v>0.74</v>
      </c>
      <c r="K33" s="265">
        <f t="shared" si="14"/>
        <v>0.29599999999999999</v>
      </c>
      <c r="L33" s="265">
        <f t="shared" si="16"/>
        <v>1.036</v>
      </c>
      <c r="M33" s="265">
        <v>6</v>
      </c>
      <c r="N33" s="262">
        <f t="shared" si="17"/>
        <v>6.2160000000000002</v>
      </c>
      <c r="O33" s="469"/>
      <c r="P33" s="390"/>
    </row>
    <row r="34" spans="2:16" ht="15" customHeight="1" x14ac:dyDescent="0.25">
      <c r="B34" s="494"/>
      <c r="C34" s="415"/>
      <c r="D34" s="417"/>
      <c r="E34" s="424"/>
      <c r="F34" s="363"/>
      <c r="G34" s="363"/>
      <c r="H34" s="20" t="s">
        <v>99</v>
      </c>
      <c r="I34" s="263">
        <v>0.63</v>
      </c>
      <c r="J34" s="263">
        <v>2.2000000000000002</v>
      </c>
      <c r="K34" s="265">
        <f t="shared" si="14"/>
        <v>0.88000000000000012</v>
      </c>
      <c r="L34" s="265">
        <f t="shared" si="16"/>
        <v>3.08</v>
      </c>
      <c r="M34" s="265">
        <v>2</v>
      </c>
      <c r="N34" s="262">
        <f t="shared" si="17"/>
        <v>6.16</v>
      </c>
      <c r="O34" s="469"/>
      <c r="P34" s="390"/>
    </row>
    <row r="35" spans="2:16" ht="15" customHeight="1" x14ac:dyDescent="0.25">
      <c r="B35" s="494"/>
      <c r="C35" s="415"/>
      <c r="D35" s="417"/>
      <c r="E35" s="424"/>
      <c r="F35" s="363"/>
      <c r="G35" s="363"/>
      <c r="H35" s="90" t="s">
        <v>57</v>
      </c>
      <c r="I35" s="206">
        <v>0.43</v>
      </c>
      <c r="J35" s="206">
        <v>1.46</v>
      </c>
      <c r="K35" s="265">
        <f t="shared" si="14"/>
        <v>0.58399999999999996</v>
      </c>
      <c r="L35" s="265">
        <f t="shared" si="16"/>
        <v>2.044</v>
      </c>
      <c r="M35" s="263">
        <v>2</v>
      </c>
      <c r="N35" s="262">
        <f t="shared" si="17"/>
        <v>4.0880000000000001</v>
      </c>
      <c r="O35" s="469"/>
      <c r="P35" s="390"/>
    </row>
    <row r="36" spans="2:16" ht="15" customHeight="1" x14ac:dyDescent="0.25">
      <c r="B36" s="494"/>
      <c r="C36" s="415"/>
      <c r="D36" s="417"/>
      <c r="E36" s="424"/>
      <c r="F36" s="363" t="s">
        <v>108</v>
      </c>
      <c r="G36" s="363"/>
      <c r="H36" s="20" t="s">
        <v>98</v>
      </c>
      <c r="I36" s="263">
        <v>2</v>
      </c>
      <c r="J36" s="263">
        <v>7</v>
      </c>
      <c r="K36" s="265">
        <f>0.4*J36</f>
        <v>2.8000000000000003</v>
      </c>
      <c r="L36" s="265">
        <f t="shared" si="16"/>
        <v>9.8000000000000007</v>
      </c>
      <c r="M36" s="265">
        <v>1</v>
      </c>
      <c r="N36" s="262">
        <f t="shared" si="17"/>
        <v>9.8000000000000007</v>
      </c>
      <c r="O36" s="469"/>
      <c r="P36" s="390"/>
    </row>
    <row r="37" spans="2:16" ht="15" customHeight="1" x14ac:dyDescent="0.25">
      <c r="B37" s="494"/>
      <c r="C37" s="415"/>
      <c r="D37" s="417"/>
      <c r="E37" s="424"/>
      <c r="F37" s="363"/>
      <c r="G37" s="363"/>
      <c r="H37" s="20" t="s">
        <v>101</v>
      </c>
      <c r="I37" s="263">
        <v>1.68</v>
      </c>
      <c r="J37" s="263">
        <v>4.29</v>
      </c>
      <c r="K37" s="265">
        <f>0.4*J37</f>
        <v>1.7160000000000002</v>
      </c>
      <c r="L37" s="265">
        <f t="shared" si="16"/>
        <v>6.0060000000000002</v>
      </c>
      <c r="M37" s="265">
        <v>2</v>
      </c>
      <c r="N37" s="262">
        <f t="shared" si="17"/>
        <v>12.012</v>
      </c>
      <c r="O37" s="469"/>
      <c r="P37" s="390"/>
    </row>
    <row r="38" spans="2:16" ht="15" customHeight="1" x14ac:dyDescent="0.25">
      <c r="B38" s="494"/>
      <c r="C38" s="415"/>
      <c r="D38" s="417"/>
      <c r="E38" s="424"/>
      <c r="F38" s="363"/>
      <c r="G38" s="363"/>
      <c r="H38" s="20" t="s">
        <v>104</v>
      </c>
      <c r="I38" s="263">
        <v>0.6</v>
      </c>
      <c r="J38" s="263">
        <v>1.5</v>
      </c>
      <c r="K38" s="265">
        <f t="shared" si="14"/>
        <v>0.60000000000000009</v>
      </c>
      <c r="L38" s="265">
        <f t="shared" si="15"/>
        <v>2.1</v>
      </c>
      <c r="M38" s="265">
        <v>2</v>
      </c>
      <c r="N38" s="262">
        <f t="shared" si="13"/>
        <v>4.2</v>
      </c>
      <c r="O38" s="469"/>
      <c r="P38" s="390"/>
    </row>
    <row r="39" spans="2:16" ht="15" customHeight="1" x14ac:dyDescent="0.25">
      <c r="B39" s="494"/>
      <c r="C39" s="415"/>
      <c r="D39" s="417"/>
      <c r="E39" s="424"/>
      <c r="F39" s="363"/>
      <c r="G39" s="363"/>
      <c r="H39" s="20" t="s">
        <v>105</v>
      </c>
      <c r="I39" s="263">
        <v>0.78</v>
      </c>
      <c r="J39" s="263">
        <v>1.88</v>
      </c>
      <c r="K39" s="265">
        <f t="shared" si="14"/>
        <v>0.752</v>
      </c>
      <c r="L39" s="265">
        <f t="shared" si="15"/>
        <v>2.6319999999999997</v>
      </c>
      <c r="M39" s="265">
        <v>2</v>
      </c>
      <c r="N39" s="262">
        <f t="shared" si="13"/>
        <v>5.2639999999999993</v>
      </c>
      <c r="O39" s="469"/>
      <c r="P39" s="390"/>
    </row>
    <row r="40" spans="2:16" ht="15" customHeight="1" x14ac:dyDescent="0.25">
      <c r="B40" s="494"/>
      <c r="C40" s="415"/>
      <c r="D40" s="417"/>
      <c r="E40" s="424"/>
      <c r="F40" s="363"/>
      <c r="G40" s="363"/>
      <c r="H40" s="20" t="s">
        <v>107</v>
      </c>
      <c r="I40" s="263">
        <v>0.16</v>
      </c>
      <c r="J40" s="263">
        <v>0.74</v>
      </c>
      <c r="K40" s="265">
        <f t="shared" si="14"/>
        <v>0.29599999999999999</v>
      </c>
      <c r="L40" s="265">
        <f t="shared" si="15"/>
        <v>1.036</v>
      </c>
      <c r="M40" s="265">
        <v>2</v>
      </c>
      <c r="N40" s="262">
        <f t="shared" si="13"/>
        <v>2.0720000000000001</v>
      </c>
      <c r="O40" s="469"/>
      <c r="P40" s="390"/>
    </row>
    <row r="41" spans="2:16" ht="15" customHeight="1" x14ac:dyDescent="0.25">
      <c r="B41" s="494"/>
      <c r="C41" s="415"/>
      <c r="D41" s="417"/>
      <c r="E41" s="424"/>
      <c r="F41" s="507" t="s">
        <v>185</v>
      </c>
      <c r="G41" s="477" t="s">
        <v>186</v>
      </c>
      <c r="H41" s="20" t="s">
        <v>109</v>
      </c>
      <c r="I41" s="263">
        <v>2.79</v>
      </c>
      <c r="J41" s="263">
        <v>6.66</v>
      </c>
      <c r="K41" s="265">
        <f t="shared" si="14"/>
        <v>2.6640000000000001</v>
      </c>
      <c r="L41" s="265">
        <f t="shared" si="15"/>
        <v>9.3239999999999998</v>
      </c>
      <c r="M41" s="265">
        <v>2</v>
      </c>
      <c r="N41" s="262">
        <f t="shared" si="13"/>
        <v>18.648</v>
      </c>
      <c r="O41" s="469"/>
      <c r="P41" s="390"/>
    </row>
    <row r="42" spans="2:16" ht="15" customHeight="1" x14ac:dyDescent="0.25">
      <c r="B42" s="494"/>
      <c r="C42" s="415"/>
      <c r="D42" s="417"/>
      <c r="E42" s="424"/>
      <c r="F42" s="363"/>
      <c r="G42" s="362"/>
      <c r="H42" s="20" t="s">
        <v>110</v>
      </c>
      <c r="I42" s="263">
        <v>0.49</v>
      </c>
      <c r="J42" s="263">
        <v>2.09</v>
      </c>
      <c r="K42" s="265">
        <f t="shared" si="14"/>
        <v>0.83599999999999997</v>
      </c>
      <c r="L42" s="265">
        <f t="shared" si="15"/>
        <v>2.9259999999999997</v>
      </c>
      <c r="M42" s="265">
        <v>2</v>
      </c>
      <c r="N42" s="262">
        <f t="shared" si="13"/>
        <v>5.8519999999999994</v>
      </c>
      <c r="O42" s="469"/>
      <c r="P42" s="390"/>
    </row>
    <row r="43" spans="2:16" ht="15" customHeight="1" x14ac:dyDescent="0.25">
      <c r="B43" s="494"/>
      <c r="C43" s="415"/>
      <c r="D43" s="417"/>
      <c r="E43" s="424"/>
      <c r="F43" s="363"/>
      <c r="G43" s="362"/>
      <c r="H43" s="20" t="s">
        <v>111</v>
      </c>
      <c r="I43" s="263">
        <v>0.23</v>
      </c>
      <c r="J43" s="263">
        <v>1.75</v>
      </c>
      <c r="K43" s="265">
        <f t="shared" si="14"/>
        <v>0.70000000000000007</v>
      </c>
      <c r="L43" s="265">
        <f t="shared" si="15"/>
        <v>2.4500000000000002</v>
      </c>
      <c r="M43" s="265">
        <v>2</v>
      </c>
      <c r="N43" s="262">
        <f t="shared" si="13"/>
        <v>4.9000000000000004</v>
      </c>
      <c r="O43" s="469"/>
      <c r="P43" s="390"/>
    </row>
    <row r="44" spans="2:16" ht="15" customHeight="1" x14ac:dyDescent="0.25">
      <c r="B44" s="494"/>
      <c r="C44" s="415"/>
      <c r="D44" s="417"/>
      <c r="E44" s="424"/>
      <c r="F44" s="363"/>
      <c r="G44" s="362"/>
      <c r="H44" s="20" t="s">
        <v>101</v>
      </c>
      <c r="I44" s="263">
        <v>1.68</v>
      </c>
      <c r="J44" s="263">
        <v>4.29</v>
      </c>
      <c r="K44" s="265">
        <f t="shared" ref="K44:K49" si="18">0.4*J44</f>
        <v>1.7160000000000002</v>
      </c>
      <c r="L44" s="265">
        <f t="shared" ref="L44:L72" si="19">SUM(J44:K44)</f>
        <v>6.0060000000000002</v>
      </c>
      <c r="M44" s="265">
        <v>2</v>
      </c>
      <c r="N44" s="262">
        <f t="shared" si="13"/>
        <v>12.012</v>
      </c>
      <c r="O44" s="469"/>
      <c r="P44" s="390"/>
    </row>
    <row r="45" spans="2:16" ht="15" customHeight="1" x14ac:dyDescent="0.25">
      <c r="B45" s="494"/>
      <c r="C45" s="415"/>
      <c r="D45" s="417"/>
      <c r="E45" s="424"/>
      <c r="F45" s="363"/>
      <c r="G45" s="362"/>
      <c r="H45" s="20" t="s">
        <v>105</v>
      </c>
      <c r="I45" s="263">
        <v>0.78</v>
      </c>
      <c r="J45" s="263">
        <v>1.88</v>
      </c>
      <c r="K45" s="265">
        <f t="shared" si="18"/>
        <v>0.752</v>
      </c>
      <c r="L45" s="265">
        <f t="shared" si="19"/>
        <v>2.6319999999999997</v>
      </c>
      <c r="M45" s="265">
        <v>1</v>
      </c>
      <c r="N45" s="262">
        <f t="shared" ref="N45:N52" si="20">L45*M45</f>
        <v>2.6319999999999997</v>
      </c>
      <c r="O45" s="469"/>
      <c r="P45" s="390"/>
    </row>
    <row r="46" spans="2:16" ht="15" customHeight="1" x14ac:dyDescent="0.25">
      <c r="B46" s="494"/>
      <c r="C46" s="415"/>
      <c r="D46" s="417"/>
      <c r="E46" s="424"/>
      <c r="F46" s="363"/>
      <c r="G46" s="477" t="s">
        <v>187</v>
      </c>
      <c r="H46" s="20" t="s">
        <v>109</v>
      </c>
      <c r="I46" s="263">
        <v>2.79</v>
      </c>
      <c r="J46" s="263">
        <v>6.66</v>
      </c>
      <c r="K46" s="265">
        <f t="shared" si="18"/>
        <v>2.6640000000000001</v>
      </c>
      <c r="L46" s="265">
        <f t="shared" si="19"/>
        <v>9.3239999999999998</v>
      </c>
      <c r="M46" s="265">
        <v>1</v>
      </c>
      <c r="N46" s="262">
        <f t="shared" si="20"/>
        <v>9.3239999999999998</v>
      </c>
      <c r="O46" s="469"/>
      <c r="P46" s="390"/>
    </row>
    <row r="47" spans="2:16" ht="15" customHeight="1" x14ac:dyDescent="0.25">
      <c r="B47" s="494"/>
      <c r="C47" s="415"/>
      <c r="D47" s="417"/>
      <c r="E47" s="424"/>
      <c r="F47" s="363"/>
      <c r="G47" s="477"/>
      <c r="H47" s="20" t="s">
        <v>110</v>
      </c>
      <c r="I47" s="263">
        <v>0.49</v>
      </c>
      <c r="J47" s="263">
        <v>2.09</v>
      </c>
      <c r="K47" s="265">
        <f t="shared" si="18"/>
        <v>0.83599999999999997</v>
      </c>
      <c r="L47" s="265">
        <f t="shared" si="19"/>
        <v>2.9259999999999997</v>
      </c>
      <c r="M47" s="265">
        <v>2</v>
      </c>
      <c r="N47" s="262">
        <f t="shared" si="20"/>
        <v>5.8519999999999994</v>
      </c>
      <c r="O47" s="469"/>
      <c r="P47" s="390"/>
    </row>
    <row r="48" spans="2:16" ht="15" customHeight="1" x14ac:dyDescent="0.25">
      <c r="B48" s="494"/>
      <c r="C48" s="415"/>
      <c r="D48" s="417"/>
      <c r="E48" s="424"/>
      <c r="F48" s="363"/>
      <c r="G48" s="477"/>
      <c r="H48" s="20" t="s">
        <v>111</v>
      </c>
      <c r="I48" s="263">
        <v>0.23</v>
      </c>
      <c r="J48" s="263">
        <v>1.75</v>
      </c>
      <c r="K48" s="265">
        <f t="shared" si="18"/>
        <v>0.70000000000000007</v>
      </c>
      <c r="L48" s="265">
        <f t="shared" si="19"/>
        <v>2.4500000000000002</v>
      </c>
      <c r="M48" s="265">
        <v>2</v>
      </c>
      <c r="N48" s="262">
        <f t="shared" si="20"/>
        <v>4.9000000000000004</v>
      </c>
      <c r="O48" s="469"/>
      <c r="P48" s="390"/>
    </row>
    <row r="49" spans="2:16" ht="15" customHeight="1" thickBot="1" x14ac:dyDescent="0.3">
      <c r="B49" s="494"/>
      <c r="C49" s="415"/>
      <c r="D49" s="417"/>
      <c r="E49" s="446"/>
      <c r="F49" s="378"/>
      <c r="G49" s="402"/>
      <c r="H49" s="68" t="s">
        <v>101</v>
      </c>
      <c r="I49" s="267">
        <v>1.68</v>
      </c>
      <c r="J49" s="267">
        <v>4.29</v>
      </c>
      <c r="K49" s="266">
        <f t="shared" si="18"/>
        <v>1.7160000000000002</v>
      </c>
      <c r="L49" s="266">
        <f t="shared" si="19"/>
        <v>6.0060000000000002</v>
      </c>
      <c r="M49" s="266">
        <v>1</v>
      </c>
      <c r="N49" s="269">
        <f t="shared" si="20"/>
        <v>6.0060000000000002</v>
      </c>
      <c r="O49" s="469"/>
      <c r="P49" s="390"/>
    </row>
    <row r="50" spans="2:16" ht="30" x14ac:dyDescent="0.25">
      <c r="B50" s="494"/>
      <c r="C50" s="415"/>
      <c r="D50" s="416"/>
      <c r="E50" s="452" t="s">
        <v>179</v>
      </c>
      <c r="F50" s="368"/>
      <c r="G50" s="181" t="s">
        <v>180</v>
      </c>
      <c r="H50" s="67" t="s">
        <v>63</v>
      </c>
      <c r="I50" s="42">
        <v>1.52</v>
      </c>
      <c r="J50" s="42">
        <v>2.7</v>
      </c>
      <c r="K50" s="57">
        <v>6.11</v>
      </c>
      <c r="L50" s="27">
        <f t="shared" si="19"/>
        <v>8.81</v>
      </c>
      <c r="M50" s="17">
        <v>2</v>
      </c>
      <c r="N50" s="46">
        <f t="shared" si="20"/>
        <v>17.62</v>
      </c>
      <c r="O50" s="466"/>
      <c r="P50" s="391"/>
    </row>
    <row r="51" spans="2:16" ht="45.75" thickBot="1" x14ac:dyDescent="0.3">
      <c r="B51" s="494"/>
      <c r="C51" s="415"/>
      <c r="D51" s="416"/>
      <c r="E51" s="446"/>
      <c r="F51" s="378"/>
      <c r="G51" s="182" t="s">
        <v>181</v>
      </c>
      <c r="H51" s="66" t="s">
        <v>63</v>
      </c>
      <c r="I51" s="30">
        <v>1.52</v>
      </c>
      <c r="J51" s="30">
        <v>2.7</v>
      </c>
      <c r="K51" s="19">
        <v>6.11</v>
      </c>
      <c r="L51" s="14">
        <f t="shared" si="19"/>
        <v>8.81</v>
      </c>
      <c r="M51" s="5">
        <v>2</v>
      </c>
      <c r="N51" s="25">
        <f t="shared" si="20"/>
        <v>17.62</v>
      </c>
      <c r="O51" s="466"/>
      <c r="P51" s="391"/>
    </row>
    <row r="52" spans="2:16" ht="14.45" customHeight="1" x14ac:dyDescent="0.25">
      <c r="B52" s="494"/>
      <c r="C52" s="415"/>
      <c r="D52" s="416"/>
      <c r="E52" s="447" t="s">
        <v>383</v>
      </c>
      <c r="F52" s="387"/>
      <c r="G52" s="387"/>
      <c r="H52" s="63" t="s">
        <v>48</v>
      </c>
      <c r="I52" s="42">
        <v>0.43</v>
      </c>
      <c r="J52" s="17">
        <v>0.9</v>
      </c>
      <c r="K52" s="57">
        <f>0.4*J52</f>
        <v>0.36000000000000004</v>
      </c>
      <c r="L52" s="27">
        <f t="shared" si="19"/>
        <v>1.26</v>
      </c>
      <c r="M52" s="17">
        <v>2</v>
      </c>
      <c r="N52" s="61">
        <f t="shared" si="20"/>
        <v>2.52</v>
      </c>
      <c r="O52" s="466"/>
      <c r="P52" s="391"/>
    </row>
    <row r="53" spans="2:16" ht="14.45" customHeight="1" x14ac:dyDescent="0.25">
      <c r="B53" s="494"/>
      <c r="C53" s="415"/>
      <c r="D53" s="416"/>
      <c r="E53" s="448"/>
      <c r="F53" s="362"/>
      <c r="G53" s="362"/>
      <c r="H53" s="21" t="s">
        <v>47</v>
      </c>
      <c r="I53" s="4">
        <v>0.6</v>
      </c>
      <c r="J53" s="4">
        <v>0.9</v>
      </c>
      <c r="K53" s="6">
        <f t="shared" ref="K53:K60" si="21">0.4*J53</f>
        <v>0.36000000000000004</v>
      </c>
      <c r="L53" s="8">
        <f t="shared" si="19"/>
        <v>1.26</v>
      </c>
      <c r="M53" s="4">
        <v>2</v>
      </c>
      <c r="N53" s="24">
        <f t="shared" ref="N53:N60" si="22">L53*M53</f>
        <v>2.52</v>
      </c>
      <c r="O53" s="466"/>
      <c r="P53" s="391"/>
    </row>
    <row r="54" spans="2:16" ht="15" customHeight="1" x14ac:dyDescent="0.25">
      <c r="B54" s="494"/>
      <c r="C54" s="415"/>
      <c r="D54" s="416"/>
      <c r="E54" s="448"/>
      <c r="F54" s="362"/>
      <c r="G54" s="362"/>
      <c r="H54" s="21" t="s">
        <v>49</v>
      </c>
      <c r="I54" s="41">
        <v>0.13</v>
      </c>
      <c r="J54" s="4">
        <v>0.4</v>
      </c>
      <c r="K54" s="6">
        <f t="shared" si="21"/>
        <v>0.16000000000000003</v>
      </c>
      <c r="L54" s="8">
        <f t="shared" si="19"/>
        <v>0.56000000000000005</v>
      </c>
      <c r="M54" s="4">
        <v>2</v>
      </c>
      <c r="N54" s="24">
        <f t="shared" si="22"/>
        <v>1.1200000000000001</v>
      </c>
      <c r="O54" s="466"/>
      <c r="P54" s="391"/>
    </row>
    <row r="55" spans="2:16" ht="15" customHeight="1" x14ac:dyDescent="0.25">
      <c r="B55" s="494"/>
      <c r="C55" s="415"/>
      <c r="D55" s="416"/>
      <c r="E55" s="448" t="s">
        <v>384</v>
      </c>
      <c r="F55" s="362"/>
      <c r="G55" s="362"/>
      <c r="H55" s="21" t="s">
        <v>48</v>
      </c>
      <c r="I55" s="41">
        <v>0.43</v>
      </c>
      <c r="J55" s="4">
        <v>0.9</v>
      </c>
      <c r="K55" s="6">
        <f t="shared" si="21"/>
        <v>0.36000000000000004</v>
      </c>
      <c r="L55" s="8">
        <f t="shared" si="19"/>
        <v>1.26</v>
      </c>
      <c r="M55" s="4">
        <v>2</v>
      </c>
      <c r="N55" s="24">
        <f t="shared" si="22"/>
        <v>2.52</v>
      </c>
      <c r="O55" s="466"/>
      <c r="P55" s="391"/>
    </row>
    <row r="56" spans="2:16" ht="15" customHeight="1" x14ac:dyDescent="0.25">
      <c r="B56" s="494"/>
      <c r="C56" s="415"/>
      <c r="D56" s="416"/>
      <c r="E56" s="448"/>
      <c r="F56" s="362"/>
      <c r="G56" s="362"/>
      <c r="H56" s="21" t="s">
        <v>47</v>
      </c>
      <c r="I56" s="4">
        <v>0.6</v>
      </c>
      <c r="J56" s="4">
        <v>0.9</v>
      </c>
      <c r="K56" s="6">
        <f t="shared" si="21"/>
        <v>0.36000000000000004</v>
      </c>
      <c r="L56" s="8">
        <f t="shared" si="19"/>
        <v>1.26</v>
      </c>
      <c r="M56" s="4">
        <v>2</v>
      </c>
      <c r="N56" s="24">
        <f t="shared" si="22"/>
        <v>2.52</v>
      </c>
      <c r="O56" s="466"/>
      <c r="P56" s="391"/>
    </row>
    <row r="57" spans="2:16" ht="15" customHeight="1" x14ac:dyDescent="0.25">
      <c r="B57" s="494"/>
      <c r="C57" s="415"/>
      <c r="D57" s="416"/>
      <c r="E57" s="448" t="s">
        <v>385</v>
      </c>
      <c r="F57" s="362"/>
      <c r="G57" s="362"/>
      <c r="H57" s="21" t="s">
        <v>12</v>
      </c>
      <c r="I57" s="4">
        <v>1.1000000000000001</v>
      </c>
      <c r="J57" s="4">
        <v>1.1000000000000001</v>
      </c>
      <c r="K57" s="8">
        <f t="shared" si="21"/>
        <v>0.44000000000000006</v>
      </c>
      <c r="L57" s="8">
        <f t="shared" si="19"/>
        <v>1.54</v>
      </c>
      <c r="M57" s="4">
        <v>3</v>
      </c>
      <c r="N57" s="24">
        <f t="shared" si="22"/>
        <v>4.62</v>
      </c>
      <c r="O57" s="466"/>
      <c r="P57" s="391"/>
    </row>
    <row r="58" spans="2:16" ht="15" customHeight="1" x14ac:dyDescent="0.25">
      <c r="B58" s="494"/>
      <c r="C58" s="415"/>
      <c r="D58" s="416"/>
      <c r="E58" s="448"/>
      <c r="F58" s="362"/>
      <c r="G58" s="362"/>
      <c r="H58" s="21" t="s">
        <v>173</v>
      </c>
      <c r="I58" s="41">
        <v>0.24</v>
      </c>
      <c r="J58" s="41">
        <v>0.84</v>
      </c>
      <c r="K58" s="8">
        <f t="shared" si="21"/>
        <v>0.33600000000000002</v>
      </c>
      <c r="L58" s="8">
        <f t="shared" si="19"/>
        <v>1.1759999999999999</v>
      </c>
      <c r="M58" s="4">
        <v>4</v>
      </c>
      <c r="N58" s="23">
        <f t="shared" si="22"/>
        <v>4.7039999999999997</v>
      </c>
      <c r="O58" s="466"/>
      <c r="P58" s="391"/>
    </row>
    <row r="59" spans="2:16" ht="15" customHeight="1" x14ac:dyDescent="0.25">
      <c r="B59" s="494"/>
      <c r="C59" s="415"/>
      <c r="D59" s="416"/>
      <c r="E59" s="448"/>
      <c r="F59" s="362"/>
      <c r="G59" s="362"/>
      <c r="H59" s="21" t="s">
        <v>174</v>
      </c>
      <c r="I59" s="41">
        <v>0.42</v>
      </c>
      <c r="J59" s="41">
        <v>1.04</v>
      </c>
      <c r="K59" s="8">
        <f>0.4*J59</f>
        <v>0.41600000000000004</v>
      </c>
      <c r="L59" s="8">
        <f t="shared" si="19"/>
        <v>1.456</v>
      </c>
      <c r="M59" s="4">
        <v>2</v>
      </c>
      <c r="N59" s="23">
        <f>L59*M59</f>
        <v>2.9119999999999999</v>
      </c>
      <c r="O59" s="466"/>
      <c r="P59" s="391"/>
    </row>
    <row r="60" spans="2:16" ht="15" customHeight="1" x14ac:dyDescent="0.25">
      <c r="B60" s="494"/>
      <c r="C60" s="415"/>
      <c r="D60" s="416"/>
      <c r="E60" s="448" t="s">
        <v>386</v>
      </c>
      <c r="F60" s="362"/>
      <c r="G60" s="362"/>
      <c r="H60" s="21" t="s">
        <v>12</v>
      </c>
      <c r="I60" s="4">
        <v>1.1000000000000001</v>
      </c>
      <c r="J60" s="4">
        <v>1.1000000000000001</v>
      </c>
      <c r="K60" s="8">
        <f t="shared" si="21"/>
        <v>0.44000000000000006</v>
      </c>
      <c r="L60" s="8">
        <f t="shared" si="19"/>
        <v>1.54</v>
      </c>
      <c r="M60" s="4">
        <v>3</v>
      </c>
      <c r="N60" s="24">
        <f t="shared" si="22"/>
        <v>4.62</v>
      </c>
      <c r="O60" s="466"/>
      <c r="P60" s="391"/>
    </row>
    <row r="61" spans="2:16" ht="14.45" customHeight="1" x14ac:dyDescent="0.25">
      <c r="B61" s="494"/>
      <c r="C61" s="415"/>
      <c r="D61" s="416"/>
      <c r="E61" s="448"/>
      <c r="F61" s="362"/>
      <c r="G61" s="362"/>
      <c r="H61" s="21" t="s">
        <v>173</v>
      </c>
      <c r="I61" s="41">
        <v>0.24</v>
      </c>
      <c r="J61" s="41">
        <v>0.84</v>
      </c>
      <c r="K61" s="8">
        <f t="shared" ref="K61:K72" si="23">0.4*J61</f>
        <v>0.33600000000000002</v>
      </c>
      <c r="L61" s="8">
        <f t="shared" si="19"/>
        <v>1.1759999999999999</v>
      </c>
      <c r="M61" s="4">
        <v>4</v>
      </c>
      <c r="N61" s="23">
        <f t="shared" ref="N61:N76" si="24">L61*M61</f>
        <v>4.7039999999999997</v>
      </c>
      <c r="O61" s="466"/>
      <c r="P61" s="391"/>
    </row>
    <row r="62" spans="2:16" ht="15" customHeight="1" thickBot="1" x14ac:dyDescent="0.3">
      <c r="B62" s="494"/>
      <c r="C62" s="415"/>
      <c r="D62" s="416"/>
      <c r="E62" s="411"/>
      <c r="F62" s="412"/>
      <c r="G62" s="412"/>
      <c r="H62" s="62" t="s">
        <v>174</v>
      </c>
      <c r="I62" s="40">
        <v>0.42</v>
      </c>
      <c r="J62" s="40">
        <v>1.04</v>
      </c>
      <c r="K62" s="43">
        <f t="shared" si="23"/>
        <v>0.41600000000000004</v>
      </c>
      <c r="L62" s="43">
        <f t="shared" si="19"/>
        <v>1.456</v>
      </c>
      <c r="M62" s="36">
        <v>2</v>
      </c>
      <c r="N62" s="48">
        <f t="shared" si="24"/>
        <v>2.9119999999999999</v>
      </c>
      <c r="O62" s="466"/>
      <c r="P62" s="391"/>
    </row>
    <row r="63" spans="2:16" ht="14.45" customHeight="1" x14ac:dyDescent="0.25">
      <c r="B63" s="494"/>
      <c r="C63" s="415"/>
      <c r="D63" s="416"/>
      <c r="E63" s="409" t="s">
        <v>29</v>
      </c>
      <c r="F63" s="410"/>
      <c r="G63" s="410"/>
      <c r="H63" s="49" t="s">
        <v>122</v>
      </c>
      <c r="I63" s="13">
        <v>2.25</v>
      </c>
      <c r="J63" s="13">
        <v>7.05</v>
      </c>
      <c r="K63" s="18">
        <f t="shared" si="23"/>
        <v>2.8200000000000003</v>
      </c>
      <c r="L63" s="18">
        <f t="shared" si="19"/>
        <v>9.870000000000001</v>
      </c>
      <c r="M63" s="18">
        <v>2</v>
      </c>
      <c r="N63" s="26">
        <f t="shared" si="24"/>
        <v>19.740000000000002</v>
      </c>
      <c r="O63" s="466"/>
      <c r="P63" s="391"/>
    </row>
    <row r="64" spans="2:16" ht="14.45" customHeight="1" x14ac:dyDescent="0.25">
      <c r="B64" s="494"/>
      <c r="C64" s="415"/>
      <c r="D64" s="416"/>
      <c r="E64" s="448"/>
      <c r="F64" s="362"/>
      <c r="G64" s="362"/>
      <c r="H64" s="21" t="s">
        <v>171</v>
      </c>
      <c r="I64" s="4">
        <v>1.8</v>
      </c>
      <c r="J64" s="4">
        <v>4</v>
      </c>
      <c r="K64" s="8">
        <f t="shared" si="23"/>
        <v>1.6</v>
      </c>
      <c r="L64" s="8">
        <f t="shared" si="19"/>
        <v>5.6</v>
      </c>
      <c r="M64" s="8">
        <v>1</v>
      </c>
      <c r="N64" s="23">
        <f t="shared" si="24"/>
        <v>5.6</v>
      </c>
      <c r="O64" s="466"/>
      <c r="P64" s="391"/>
    </row>
    <row r="65" spans="2:16" ht="14.45" customHeight="1" x14ac:dyDescent="0.25">
      <c r="B65" s="494"/>
      <c r="C65" s="415"/>
      <c r="D65" s="416"/>
      <c r="E65" s="448"/>
      <c r="F65" s="362"/>
      <c r="G65" s="362"/>
      <c r="H65" s="21" t="s">
        <v>175</v>
      </c>
      <c r="I65" s="4">
        <v>1.8</v>
      </c>
      <c r="J65" s="4">
        <v>4</v>
      </c>
      <c r="K65" s="8">
        <f t="shared" si="23"/>
        <v>1.6</v>
      </c>
      <c r="L65" s="8">
        <f t="shared" si="19"/>
        <v>5.6</v>
      </c>
      <c r="M65" s="8">
        <v>3</v>
      </c>
      <c r="N65" s="23">
        <f t="shared" si="24"/>
        <v>16.799999999999997</v>
      </c>
      <c r="O65" s="466"/>
      <c r="P65" s="391"/>
    </row>
    <row r="66" spans="2:16" ht="14.45" customHeight="1" x14ac:dyDescent="0.25">
      <c r="B66" s="494"/>
      <c r="C66" s="415"/>
      <c r="D66" s="416"/>
      <c r="E66" s="448"/>
      <c r="F66" s="362"/>
      <c r="G66" s="362"/>
      <c r="H66" s="21" t="s">
        <v>107</v>
      </c>
      <c r="I66" s="4">
        <v>0.16</v>
      </c>
      <c r="J66" s="4">
        <v>0.74</v>
      </c>
      <c r="K66" s="8">
        <f t="shared" si="23"/>
        <v>0.29599999999999999</v>
      </c>
      <c r="L66" s="8">
        <f t="shared" si="19"/>
        <v>1.036</v>
      </c>
      <c r="M66" s="8">
        <v>1</v>
      </c>
      <c r="N66" s="23">
        <f t="shared" si="24"/>
        <v>1.036</v>
      </c>
      <c r="O66" s="466"/>
      <c r="P66" s="391"/>
    </row>
    <row r="67" spans="2:16" ht="15" customHeight="1" thickBot="1" x14ac:dyDescent="0.3">
      <c r="B67" s="494"/>
      <c r="C67" s="415"/>
      <c r="D67" s="416"/>
      <c r="E67" s="411"/>
      <c r="F67" s="412"/>
      <c r="G67" s="412"/>
      <c r="H67" s="62" t="s">
        <v>123</v>
      </c>
      <c r="I67" s="36">
        <v>0.96</v>
      </c>
      <c r="J67" s="36">
        <v>2.33</v>
      </c>
      <c r="K67" s="43">
        <f t="shared" si="23"/>
        <v>0.93200000000000005</v>
      </c>
      <c r="L67" s="43">
        <f t="shared" si="19"/>
        <v>3.262</v>
      </c>
      <c r="M67" s="43">
        <v>4</v>
      </c>
      <c r="N67" s="48">
        <f t="shared" si="24"/>
        <v>13.048</v>
      </c>
      <c r="O67" s="466"/>
      <c r="P67" s="391"/>
    </row>
    <row r="68" spans="2:16" ht="33.75" customHeight="1" x14ac:dyDescent="0.25">
      <c r="B68" s="494"/>
      <c r="C68" s="415"/>
      <c r="D68" s="416"/>
      <c r="E68" s="423" t="s">
        <v>188</v>
      </c>
      <c r="F68" s="492" t="s">
        <v>189</v>
      </c>
      <c r="G68" s="410"/>
      <c r="H68" s="65" t="s">
        <v>121</v>
      </c>
      <c r="I68" s="183">
        <v>0.54</v>
      </c>
      <c r="J68" s="183">
        <v>2.72</v>
      </c>
      <c r="K68" s="184">
        <f t="shared" si="23"/>
        <v>1.0880000000000001</v>
      </c>
      <c r="L68" s="184">
        <f t="shared" si="19"/>
        <v>3.8080000000000003</v>
      </c>
      <c r="M68" s="184">
        <v>13</v>
      </c>
      <c r="N68" s="226">
        <f t="shared" si="24"/>
        <v>49.504000000000005</v>
      </c>
      <c r="O68" s="466"/>
      <c r="P68" s="391"/>
    </row>
    <row r="69" spans="2:16" ht="33" customHeight="1" x14ac:dyDescent="0.25">
      <c r="B69" s="494"/>
      <c r="C69" s="415"/>
      <c r="D69" s="416"/>
      <c r="E69" s="445"/>
      <c r="F69" s="477" t="s">
        <v>190</v>
      </c>
      <c r="G69" s="362"/>
      <c r="H69" s="64" t="s">
        <v>121</v>
      </c>
      <c r="I69" s="229">
        <v>0.54</v>
      </c>
      <c r="J69" s="229">
        <v>2.72</v>
      </c>
      <c r="K69" s="231">
        <f t="shared" si="23"/>
        <v>1.0880000000000001</v>
      </c>
      <c r="L69" s="231">
        <f t="shared" si="19"/>
        <v>3.8080000000000003</v>
      </c>
      <c r="M69" s="231">
        <v>8</v>
      </c>
      <c r="N69" s="222">
        <f t="shared" si="24"/>
        <v>30.464000000000002</v>
      </c>
      <c r="O69" s="466"/>
      <c r="P69" s="391"/>
    </row>
    <row r="70" spans="2:16" ht="30.75" customHeight="1" x14ac:dyDescent="0.25">
      <c r="B70" s="494"/>
      <c r="C70" s="415"/>
      <c r="D70" s="416"/>
      <c r="E70" s="445" t="s">
        <v>295</v>
      </c>
      <c r="F70" s="477" t="s">
        <v>177</v>
      </c>
      <c r="G70" s="362"/>
      <c r="H70" s="64" t="s">
        <v>60</v>
      </c>
      <c r="I70" s="229">
        <v>1.2</v>
      </c>
      <c r="J70" s="229">
        <v>2.8</v>
      </c>
      <c r="K70" s="231">
        <f t="shared" si="23"/>
        <v>1.1199999999999999</v>
      </c>
      <c r="L70" s="231">
        <f t="shared" si="19"/>
        <v>3.92</v>
      </c>
      <c r="M70" s="229">
        <v>6</v>
      </c>
      <c r="N70" s="227">
        <f t="shared" si="24"/>
        <v>23.52</v>
      </c>
      <c r="O70" s="466"/>
      <c r="P70" s="391"/>
    </row>
    <row r="71" spans="2:16" ht="30" customHeight="1" x14ac:dyDescent="0.25">
      <c r="B71" s="494"/>
      <c r="C71" s="415"/>
      <c r="D71" s="416"/>
      <c r="E71" s="424"/>
      <c r="F71" s="477" t="s">
        <v>178</v>
      </c>
      <c r="G71" s="362"/>
      <c r="H71" s="64" t="s">
        <v>60</v>
      </c>
      <c r="I71" s="229">
        <v>1.2</v>
      </c>
      <c r="J71" s="229">
        <v>2.8</v>
      </c>
      <c r="K71" s="231">
        <f t="shared" si="23"/>
        <v>1.1199999999999999</v>
      </c>
      <c r="L71" s="231">
        <f t="shared" si="19"/>
        <v>3.92</v>
      </c>
      <c r="M71" s="229">
        <v>4</v>
      </c>
      <c r="N71" s="227">
        <f t="shared" si="24"/>
        <v>15.68</v>
      </c>
      <c r="O71" s="466"/>
      <c r="P71" s="391"/>
    </row>
    <row r="72" spans="2:16" ht="14.45" customHeight="1" x14ac:dyDescent="0.25">
      <c r="B72" s="494"/>
      <c r="C72" s="415"/>
      <c r="D72" s="416"/>
      <c r="E72" s="448" t="s">
        <v>30</v>
      </c>
      <c r="F72" s="362"/>
      <c r="G72" s="362"/>
      <c r="H72" s="21" t="s">
        <v>124</v>
      </c>
      <c r="I72" s="229">
        <v>1.26</v>
      </c>
      <c r="J72" s="229">
        <v>3.81</v>
      </c>
      <c r="K72" s="231">
        <f t="shared" si="23"/>
        <v>1.524</v>
      </c>
      <c r="L72" s="231">
        <f t="shared" si="19"/>
        <v>5.3339999999999996</v>
      </c>
      <c r="M72" s="229">
        <v>3</v>
      </c>
      <c r="N72" s="222">
        <f t="shared" si="24"/>
        <v>16.001999999999999</v>
      </c>
      <c r="O72" s="466"/>
      <c r="P72" s="391"/>
    </row>
    <row r="73" spans="2:16" ht="14.45" customHeight="1" x14ac:dyDescent="0.25">
      <c r="B73" s="494"/>
      <c r="C73" s="415"/>
      <c r="D73" s="416"/>
      <c r="E73" s="424" t="s">
        <v>208</v>
      </c>
      <c r="F73" s="363"/>
      <c r="G73" s="76" t="s">
        <v>10</v>
      </c>
      <c r="H73" s="364" t="s">
        <v>176</v>
      </c>
      <c r="I73" s="364"/>
      <c r="J73" s="364"/>
      <c r="K73" s="364"/>
      <c r="L73" s="231">
        <v>5</v>
      </c>
      <c r="M73" s="231">
        <v>1</v>
      </c>
      <c r="N73" s="222">
        <f t="shared" si="24"/>
        <v>5</v>
      </c>
      <c r="O73" s="466"/>
      <c r="P73" s="391"/>
    </row>
    <row r="74" spans="2:16" ht="14.45" customHeight="1" x14ac:dyDescent="0.25">
      <c r="B74" s="494"/>
      <c r="C74" s="415"/>
      <c r="D74" s="416"/>
      <c r="E74" s="424"/>
      <c r="F74" s="363"/>
      <c r="G74" s="76" t="s">
        <v>164</v>
      </c>
      <c r="H74" s="364" t="s">
        <v>182</v>
      </c>
      <c r="I74" s="364"/>
      <c r="J74" s="364"/>
      <c r="K74" s="364"/>
      <c r="L74" s="231">
        <v>4</v>
      </c>
      <c r="M74" s="231">
        <v>1</v>
      </c>
      <c r="N74" s="222">
        <f t="shared" si="24"/>
        <v>4</v>
      </c>
      <c r="O74" s="466"/>
      <c r="P74" s="391"/>
    </row>
    <row r="75" spans="2:16" ht="14.45" customHeight="1" x14ac:dyDescent="0.25">
      <c r="B75" s="494"/>
      <c r="C75" s="415"/>
      <c r="D75" s="416"/>
      <c r="E75" s="424"/>
      <c r="F75" s="363"/>
      <c r="G75" s="76" t="s">
        <v>184</v>
      </c>
      <c r="H75" s="364" t="s">
        <v>183</v>
      </c>
      <c r="I75" s="364"/>
      <c r="J75" s="364"/>
      <c r="K75" s="364"/>
      <c r="L75" s="231">
        <v>3</v>
      </c>
      <c r="M75" s="231">
        <v>1</v>
      </c>
      <c r="N75" s="222">
        <f t="shared" si="24"/>
        <v>3</v>
      </c>
      <c r="O75" s="466"/>
      <c r="P75" s="391"/>
    </row>
    <row r="76" spans="2:16" ht="15" customHeight="1" thickBot="1" x14ac:dyDescent="0.3">
      <c r="B76" s="494"/>
      <c r="C76" s="418"/>
      <c r="D76" s="419"/>
      <c r="E76" s="425"/>
      <c r="F76" s="375"/>
      <c r="G76" s="89" t="s">
        <v>192</v>
      </c>
      <c r="H76" s="346" t="s">
        <v>191</v>
      </c>
      <c r="I76" s="346"/>
      <c r="J76" s="346"/>
      <c r="K76" s="346"/>
      <c r="L76" s="338">
        <v>10</v>
      </c>
      <c r="M76" s="338">
        <v>2</v>
      </c>
      <c r="N76" s="341">
        <f t="shared" si="24"/>
        <v>20</v>
      </c>
      <c r="O76" s="467"/>
      <c r="P76" s="391"/>
    </row>
    <row r="77" spans="2:16" ht="14.45" customHeight="1" x14ac:dyDescent="0.25">
      <c r="B77" s="494"/>
      <c r="C77" s="496" t="s">
        <v>294</v>
      </c>
      <c r="D77" s="497"/>
      <c r="E77" s="409" t="s">
        <v>31</v>
      </c>
      <c r="F77" s="410"/>
      <c r="G77" s="410"/>
      <c r="H77" s="49" t="s">
        <v>7</v>
      </c>
      <c r="I77" s="205">
        <v>2.5299999999999998</v>
      </c>
      <c r="J77" s="205">
        <v>7.68</v>
      </c>
      <c r="K77" s="342">
        <f t="shared" ref="K77:K85" si="25">0.4*J77</f>
        <v>3.0720000000000001</v>
      </c>
      <c r="L77" s="342">
        <f t="shared" ref="L77:L85" si="26">SUM(J77:K77)</f>
        <v>10.751999999999999</v>
      </c>
      <c r="M77" s="183">
        <v>1</v>
      </c>
      <c r="N77" s="331">
        <f t="shared" ref="N77:N84" si="27">L77*M77</f>
        <v>10.751999999999999</v>
      </c>
      <c r="O77" s="468">
        <f>SUM(N77:N102)</f>
        <v>263.99999999999994</v>
      </c>
      <c r="P77" s="391"/>
    </row>
    <row r="78" spans="2:16" ht="14.45" customHeight="1" x14ac:dyDescent="0.25">
      <c r="B78" s="494"/>
      <c r="C78" s="498"/>
      <c r="D78" s="499"/>
      <c r="E78" s="448"/>
      <c r="F78" s="362"/>
      <c r="G78" s="362"/>
      <c r="H78" s="21" t="s">
        <v>124</v>
      </c>
      <c r="I78" s="330">
        <v>1.26</v>
      </c>
      <c r="J78" s="330">
        <v>3.81</v>
      </c>
      <c r="K78" s="334">
        <f t="shared" ref="K78" si="28">0.4*J78</f>
        <v>1.524</v>
      </c>
      <c r="L78" s="334">
        <f t="shared" ref="L78" si="29">SUM(J78:K78)</f>
        <v>5.3339999999999996</v>
      </c>
      <c r="M78" s="330">
        <v>9</v>
      </c>
      <c r="N78" s="332">
        <f t="shared" ref="N78:N80" si="30">L78*M78</f>
        <v>48.006</v>
      </c>
      <c r="O78" s="469"/>
      <c r="P78" s="391"/>
    </row>
    <row r="79" spans="2:16" ht="14.45" customHeight="1" x14ac:dyDescent="0.25">
      <c r="B79" s="494"/>
      <c r="C79" s="498"/>
      <c r="D79" s="499"/>
      <c r="E79" s="448"/>
      <c r="F79" s="362"/>
      <c r="G79" s="362"/>
      <c r="H79" s="21" t="s">
        <v>48</v>
      </c>
      <c r="I79" s="206">
        <v>0.43</v>
      </c>
      <c r="J79" s="330">
        <v>0.9</v>
      </c>
      <c r="K79" s="161">
        <f>0.4*J79</f>
        <v>0.36000000000000004</v>
      </c>
      <c r="L79" s="334">
        <f>SUM(J79:K79)</f>
        <v>1.26</v>
      </c>
      <c r="M79" s="330">
        <v>1</v>
      </c>
      <c r="N79" s="339">
        <f t="shared" si="30"/>
        <v>1.26</v>
      </c>
      <c r="O79" s="469"/>
      <c r="P79" s="391"/>
    </row>
    <row r="80" spans="2:16" ht="15" customHeight="1" thickBot="1" x14ac:dyDescent="0.3">
      <c r="B80" s="494"/>
      <c r="C80" s="500"/>
      <c r="D80" s="501"/>
      <c r="E80" s="449"/>
      <c r="F80" s="402"/>
      <c r="G80" s="402"/>
      <c r="H80" s="50" t="s">
        <v>47</v>
      </c>
      <c r="I80" s="337">
        <v>0.6</v>
      </c>
      <c r="J80" s="337">
        <v>0.9</v>
      </c>
      <c r="K80" s="19">
        <f>0.4*J80</f>
        <v>0.36000000000000004</v>
      </c>
      <c r="L80" s="335">
        <f>SUM(J80:K80)</f>
        <v>1.26</v>
      </c>
      <c r="M80" s="337">
        <v>1</v>
      </c>
      <c r="N80" s="29">
        <f t="shared" si="30"/>
        <v>1.26</v>
      </c>
      <c r="O80" s="469"/>
      <c r="P80" s="391"/>
    </row>
    <row r="81" spans="2:16" ht="14.45" customHeight="1" x14ac:dyDescent="0.25">
      <c r="B81" s="494"/>
      <c r="C81" s="500"/>
      <c r="D81" s="502"/>
      <c r="E81" s="482" t="s">
        <v>32</v>
      </c>
      <c r="F81" s="463"/>
      <c r="G81" s="464"/>
      <c r="H81" s="16" t="s">
        <v>101</v>
      </c>
      <c r="I81" s="336">
        <v>1.68</v>
      </c>
      <c r="J81" s="336">
        <v>4.29</v>
      </c>
      <c r="K81" s="333">
        <f t="shared" si="25"/>
        <v>1.7160000000000002</v>
      </c>
      <c r="L81" s="333">
        <f t="shared" si="26"/>
        <v>6.0060000000000002</v>
      </c>
      <c r="M81" s="333">
        <v>1</v>
      </c>
      <c r="N81" s="340">
        <f t="shared" si="27"/>
        <v>6.0060000000000002</v>
      </c>
      <c r="O81" s="466"/>
      <c r="P81" s="391"/>
    </row>
    <row r="82" spans="2:16" ht="14.45" customHeight="1" x14ac:dyDescent="0.25">
      <c r="B82" s="494"/>
      <c r="C82" s="500"/>
      <c r="D82" s="502"/>
      <c r="E82" s="482"/>
      <c r="F82" s="463"/>
      <c r="G82" s="464"/>
      <c r="H82" s="16" t="s">
        <v>104</v>
      </c>
      <c r="I82" s="17">
        <v>0.6</v>
      </c>
      <c r="J82" s="17">
        <v>1.5</v>
      </c>
      <c r="K82" s="27">
        <f t="shared" si="25"/>
        <v>0.60000000000000009</v>
      </c>
      <c r="L82" s="27">
        <f t="shared" si="26"/>
        <v>2.1</v>
      </c>
      <c r="M82" s="8">
        <v>2</v>
      </c>
      <c r="N82" s="23">
        <f t="shared" si="27"/>
        <v>4.2</v>
      </c>
      <c r="O82" s="466"/>
      <c r="P82" s="391"/>
    </row>
    <row r="83" spans="2:16" ht="14.45" customHeight="1" x14ac:dyDescent="0.25">
      <c r="B83" s="494"/>
      <c r="C83" s="500"/>
      <c r="D83" s="502"/>
      <c r="E83" s="482"/>
      <c r="F83" s="463"/>
      <c r="G83" s="464"/>
      <c r="H83" s="16" t="s">
        <v>105</v>
      </c>
      <c r="I83" s="17">
        <v>0.78</v>
      </c>
      <c r="J83" s="17">
        <v>1.88</v>
      </c>
      <c r="K83" s="27">
        <f t="shared" si="25"/>
        <v>0.752</v>
      </c>
      <c r="L83" s="27">
        <f t="shared" si="26"/>
        <v>2.6319999999999997</v>
      </c>
      <c r="M83" s="8">
        <v>1</v>
      </c>
      <c r="N83" s="23">
        <f t="shared" si="27"/>
        <v>2.6319999999999997</v>
      </c>
      <c r="O83" s="466"/>
      <c r="P83" s="391"/>
    </row>
    <row r="84" spans="2:16" ht="14.45" customHeight="1" x14ac:dyDescent="0.25">
      <c r="B84" s="494"/>
      <c r="C84" s="500"/>
      <c r="D84" s="502"/>
      <c r="E84" s="482"/>
      <c r="F84" s="463"/>
      <c r="G84" s="464"/>
      <c r="H84" s="16" t="s">
        <v>107</v>
      </c>
      <c r="I84" s="17">
        <v>0.16</v>
      </c>
      <c r="J84" s="17">
        <v>0.74</v>
      </c>
      <c r="K84" s="27">
        <f t="shared" si="25"/>
        <v>0.29599999999999999</v>
      </c>
      <c r="L84" s="27">
        <f t="shared" si="26"/>
        <v>1.036</v>
      </c>
      <c r="M84" s="8">
        <v>2</v>
      </c>
      <c r="N84" s="23">
        <f t="shared" si="27"/>
        <v>2.0720000000000001</v>
      </c>
      <c r="O84" s="466"/>
      <c r="P84" s="391"/>
    </row>
    <row r="85" spans="2:16" ht="15" customHeight="1" thickBot="1" x14ac:dyDescent="0.3">
      <c r="B85" s="494"/>
      <c r="C85" s="500"/>
      <c r="D85" s="502"/>
      <c r="E85" s="483"/>
      <c r="F85" s="484"/>
      <c r="G85" s="485"/>
      <c r="H85" s="69" t="s">
        <v>125</v>
      </c>
      <c r="I85" s="5">
        <v>2.38</v>
      </c>
      <c r="J85" s="5">
        <v>4.9000000000000004</v>
      </c>
      <c r="K85" s="14">
        <f t="shared" si="25"/>
        <v>1.9600000000000002</v>
      </c>
      <c r="L85" s="14">
        <f t="shared" si="26"/>
        <v>6.86</v>
      </c>
      <c r="M85" s="14">
        <v>2</v>
      </c>
      <c r="N85" s="25">
        <f>L85*M85</f>
        <v>13.72</v>
      </c>
      <c r="O85" s="466"/>
      <c r="P85" s="391"/>
    </row>
    <row r="86" spans="2:16" ht="15" customHeight="1" thickBot="1" x14ac:dyDescent="0.3">
      <c r="B86" s="494"/>
      <c r="C86" s="500"/>
      <c r="D86" s="502"/>
      <c r="E86" s="486" t="s">
        <v>10</v>
      </c>
      <c r="F86" s="487"/>
      <c r="G86" s="487"/>
      <c r="H86" s="509" t="s">
        <v>176</v>
      </c>
      <c r="I86" s="509"/>
      <c r="J86" s="509"/>
      <c r="K86" s="509"/>
      <c r="L86" s="51">
        <v>5</v>
      </c>
      <c r="M86" s="51">
        <v>1</v>
      </c>
      <c r="N86" s="52">
        <f>L86*M86</f>
        <v>5</v>
      </c>
      <c r="O86" s="466"/>
      <c r="P86" s="391"/>
    </row>
    <row r="87" spans="2:16" ht="14.45" customHeight="1" x14ac:dyDescent="0.25">
      <c r="B87" s="494"/>
      <c r="C87" s="500"/>
      <c r="D87" s="502"/>
      <c r="E87" s="479" t="s">
        <v>25</v>
      </c>
      <c r="F87" s="480"/>
      <c r="G87" s="481"/>
      <c r="H87" s="47" t="s">
        <v>126</v>
      </c>
      <c r="I87" s="13">
        <v>0.83</v>
      </c>
      <c r="J87" s="13">
        <v>2.5499999999999998</v>
      </c>
      <c r="K87" s="18">
        <f t="shared" ref="K87:K106" si="31">0.4*J87</f>
        <v>1.02</v>
      </c>
      <c r="L87" s="18">
        <f t="shared" ref="L87:L106" si="32">SUM(J87:K87)</f>
        <v>3.57</v>
      </c>
      <c r="M87" s="18">
        <v>6</v>
      </c>
      <c r="N87" s="26">
        <f>L87*M87</f>
        <v>21.419999999999998</v>
      </c>
      <c r="O87" s="466"/>
      <c r="P87" s="391"/>
    </row>
    <row r="88" spans="2:16" ht="14.45" customHeight="1" x14ac:dyDescent="0.25">
      <c r="B88" s="494"/>
      <c r="C88" s="500"/>
      <c r="D88" s="502"/>
      <c r="E88" s="482"/>
      <c r="F88" s="463"/>
      <c r="G88" s="464"/>
      <c r="H88" s="16" t="s">
        <v>101</v>
      </c>
      <c r="I88" s="17">
        <v>1.68</v>
      </c>
      <c r="J88" s="17">
        <v>4.29</v>
      </c>
      <c r="K88" s="27">
        <f t="shared" si="31"/>
        <v>1.7160000000000002</v>
      </c>
      <c r="L88" s="27">
        <f t="shared" si="32"/>
        <v>6.0060000000000002</v>
      </c>
      <c r="M88" s="8">
        <v>1</v>
      </c>
      <c r="N88" s="23">
        <f>L88*M88</f>
        <v>6.0060000000000002</v>
      </c>
      <c r="O88" s="466"/>
      <c r="P88" s="391"/>
    </row>
    <row r="89" spans="2:16" ht="15" customHeight="1" thickBot="1" x14ac:dyDescent="0.3">
      <c r="B89" s="494"/>
      <c r="C89" s="500"/>
      <c r="D89" s="502"/>
      <c r="E89" s="483"/>
      <c r="F89" s="484"/>
      <c r="G89" s="485"/>
      <c r="H89" s="58" t="s">
        <v>104</v>
      </c>
      <c r="I89" s="59">
        <v>0.6</v>
      </c>
      <c r="J89" s="59">
        <v>1.5</v>
      </c>
      <c r="K89" s="60">
        <f t="shared" si="31"/>
        <v>0.60000000000000009</v>
      </c>
      <c r="L89" s="60">
        <f t="shared" si="32"/>
        <v>2.1</v>
      </c>
      <c r="M89" s="14">
        <v>1</v>
      </c>
      <c r="N89" s="25">
        <f>L89*M89</f>
        <v>2.1</v>
      </c>
      <c r="O89" s="466"/>
      <c r="P89" s="391"/>
    </row>
    <row r="90" spans="2:16" ht="14.45" customHeight="1" x14ac:dyDescent="0.25">
      <c r="B90" s="494"/>
      <c r="C90" s="500"/>
      <c r="D90" s="502"/>
      <c r="E90" s="479" t="s">
        <v>26</v>
      </c>
      <c r="F90" s="480"/>
      <c r="G90" s="481"/>
      <c r="H90" s="47" t="s">
        <v>126</v>
      </c>
      <c r="I90" s="13">
        <v>0.83</v>
      </c>
      <c r="J90" s="13">
        <v>2.5499999999999998</v>
      </c>
      <c r="K90" s="18">
        <f t="shared" si="31"/>
        <v>1.02</v>
      </c>
      <c r="L90" s="18">
        <f t="shared" si="32"/>
        <v>3.57</v>
      </c>
      <c r="M90" s="18">
        <v>6</v>
      </c>
      <c r="N90" s="26">
        <f t="shared" ref="N90:N101" si="33">L90*M90</f>
        <v>21.419999999999998</v>
      </c>
      <c r="O90" s="466"/>
      <c r="P90" s="391"/>
    </row>
    <row r="91" spans="2:16" ht="14.45" customHeight="1" x14ac:dyDescent="0.25">
      <c r="B91" s="494"/>
      <c r="C91" s="500"/>
      <c r="D91" s="502"/>
      <c r="E91" s="482"/>
      <c r="F91" s="463"/>
      <c r="G91" s="464"/>
      <c r="H91" s="16" t="s">
        <v>101</v>
      </c>
      <c r="I91" s="17">
        <v>1.68</v>
      </c>
      <c r="J91" s="17">
        <v>4.29</v>
      </c>
      <c r="K91" s="27">
        <f t="shared" si="31"/>
        <v>1.7160000000000002</v>
      </c>
      <c r="L91" s="27">
        <f t="shared" si="32"/>
        <v>6.0060000000000002</v>
      </c>
      <c r="M91" s="8">
        <v>1</v>
      </c>
      <c r="N91" s="23">
        <f t="shared" si="33"/>
        <v>6.0060000000000002</v>
      </c>
      <c r="O91" s="466"/>
      <c r="P91" s="391"/>
    </row>
    <row r="92" spans="2:16" ht="15" customHeight="1" thickBot="1" x14ac:dyDescent="0.3">
      <c r="B92" s="494"/>
      <c r="C92" s="500"/>
      <c r="D92" s="502"/>
      <c r="E92" s="483"/>
      <c r="F92" s="484"/>
      <c r="G92" s="485"/>
      <c r="H92" s="58" t="s">
        <v>104</v>
      </c>
      <c r="I92" s="59">
        <v>0.6</v>
      </c>
      <c r="J92" s="59">
        <v>1.5</v>
      </c>
      <c r="K92" s="60">
        <f t="shared" si="31"/>
        <v>0.60000000000000009</v>
      </c>
      <c r="L92" s="60">
        <f t="shared" si="32"/>
        <v>2.1</v>
      </c>
      <c r="M92" s="14">
        <v>1</v>
      </c>
      <c r="N92" s="25">
        <f t="shared" si="33"/>
        <v>2.1</v>
      </c>
      <c r="O92" s="466"/>
      <c r="P92" s="391"/>
    </row>
    <row r="93" spans="2:16" ht="14.45" customHeight="1" x14ac:dyDescent="0.25">
      <c r="B93" s="494"/>
      <c r="C93" s="500"/>
      <c r="D93" s="502"/>
      <c r="E93" s="479" t="s">
        <v>27</v>
      </c>
      <c r="F93" s="480"/>
      <c r="G93" s="481"/>
      <c r="H93" s="47" t="s">
        <v>126</v>
      </c>
      <c r="I93" s="13">
        <v>0.83</v>
      </c>
      <c r="J93" s="13">
        <v>2.5499999999999998</v>
      </c>
      <c r="K93" s="18">
        <f t="shared" si="31"/>
        <v>1.02</v>
      </c>
      <c r="L93" s="18">
        <f t="shared" si="32"/>
        <v>3.57</v>
      </c>
      <c r="M93" s="18">
        <v>6</v>
      </c>
      <c r="N93" s="26">
        <f>L93*M93</f>
        <v>21.419999999999998</v>
      </c>
      <c r="O93" s="466"/>
      <c r="P93" s="391"/>
    </row>
    <row r="94" spans="2:16" ht="14.45" customHeight="1" x14ac:dyDescent="0.25">
      <c r="B94" s="494"/>
      <c r="C94" s="500"/>
      <c r="D94" s="502"/>
      <c r="E94" s="482"/>
      <c r="F94" s="463"/>
      <c r="G94" s="464"/>
      <c r="H94" s="16" t="s">
        <v>101</v>
      </c>
      <c r="I94" s="17">
        <v>1.68</v>
      </c>
      <c r="J94" s="17">
        <v>4.29</v>
      </c>
      <c r="K94" s="27">
        <f t="shared" si="31"/>
        <v>1.7160000000000002</v>
      </c>
      <c r="L94" s="27">
        <f t="shared" si="32"/>
        <v>6.0060000000000002</v>
      </c>
      <c r="M94" s="8">
        <v>1</v>
      </c>
      <c r="N94" s="23">
        <f>L94*M94</f>
        <v>6.0060000000000002</v>
      </c>
      <c r="O94" s="466"/>
      <c r="P94" s="391"/>
    </row>
    <row r="95" spans="2:16" ht="15" customHeight="1" thickBot="1" x14ac:dyDescent="0.3">
      <c r="B95" s="494"/>
      <c r="C95" s="500"/>
      <c r="D95" s="502"/>
      <c r="E95" s="483"/>
      <c r="F95" s="484"/>
      <c r="G95" s="485"/>
      <c r="H95" s="58" t="s">
        <v>104</v>
      </c>
      <c r="I95" s="59">
        <v>0.6</v>
      </c>
      <c r="J95" s="59">
        <v>1.5</v>
      </c>
      <c r="K95" s="60">
        <f t="shared" si="31"/>
        <v>0.60000000000000009</v>
      </c>
      <c r="L95" s="60">
        <f t="shared" si="32"/>
        <v>2.1</v>
      </c>
      <c r="M95" s="14">
        <v>1</v>
      </c>
      <c r="N95" s="25">
        <f>L95*M95</f>
        <v>2.1</v>
      </c>
      <c r="O95" s="466"/>
      <c r="P95" s="391"/>
    </row>
    <row r="96" spans="2:16" ht="14.45" customHeight="1" x14ac:dyDescent="0.25">
      <c r="B96" s="494"/>
      <c r="C96" s="500"/>
      <c r="D96" s="502"/>
      <c r="E96" s="479" t="s">
        <v>28</v>
      </c>
      <c r="F96" s="480"/>
      <c r="G96" s="481"/>
      <c r="H96" s="47" t="s">
        <v>126</v>
      </c>
      <c r="I96" s="13">
        <v>0.83</v>
      </c>
      <c r="J96" s="13">
        <v>2.5499999999999998</v>
      </c>
      <c r="K96" s="18">
        <f t="shared" si="31"/>
        <v>1.02</v>
      </c>
      <c r="L96" s="18">
        <f t="shared" si="32"/>
        <v>3.57</v>
      </c>
      <c r="M96" s="18">
        <v>6</v>
      </c>
      <c r="N96" s="26">
        <f t="shared" si="33"/>
        <v>21.419999999999998</v>
      </c>
      <c r="O96" s="466"/>
      <c r="P96" s="391"/>
    </row>
    <row r="97" spans="2:16" ht="14.45" customHeight="1" x14ac:dyDescent="0.25">
      <c r="B97" s="494"/>
      <c r="C97" s="500"/>
      <c r="D97" s="502"/>
      <c r="E97" s="482"/>
      <c r="F97" s="463"/>
      <c r="G97" s="464"/>
      <c r="H97" s="16" t="s">
        <v>101</v>
      </c>
      <c r="I97" s="17">
        <v>1.68</v>
      </c>
      <c r="J97" s="17">
        <v>4.29</v>
      </c>
      <c r="K97" s="27">
        <f t="shared" si="31"/>
        <v>1.7160000000000002</v>
      </c>
      <c r="L97" s="27">
        <f t="shared" si="32"/>
        <v>6.0060000000000002</v>
      </c>
      <c r="M97" s="8">
        <v>1</v>
      </c>
      <c r="N97" s="23">
        <f t="shared" si="33"/>
        <v>6.0060000000000002</v>
      </c>
      <c r="O97" s="466"/>
      <c r="P97" s="391"/>
    </row>
    <row r="98" spans="2:16" ht="15" customHeight="1" thickBot="1" x14ac:dyDescent="0.3">
      <c r="B98" s="494"/>
      <c r="C98" s="500"/>
      <c r="D98" s="502"/>
      <c r="E98" s="483"/>
      <c r="F98" s="484"/>
      <c r="G98" s="485"/>
      <c r="H98" s="58" t="s">
        <v>104</v>
      </c>
      <c r="I98" s="59">
        <v>0.6</v>
      </c>
      <c r="J98" s="59">
        <v>1.5</v>
      </c>
      <c r="K98" s="60">
        <f t="shared" si="31"/>
        <v>0.60000000000000009</v>
      </c>
      <c r="L98" s="60">
        <f t="shared" si="32"/>
        <v>2.1</v>
      </c>
      <c r="M98" s="14">
        <v>1</v>
      </c>
      <c r="N98" s="25">
        <f t="shared" si="33"/>
        <v>2.1</v>
      </c>
      <c r="O98" s="466"/>
      <c r="P98" s="391"/>
    </row>
    <row r="99" spans="2:16" ht="14.45" customHeight="1" x14ac:dyDescent="0.25">
      <c r="B99" s="494"/>
      <c r="C99" s="500"/>
      <c r="D99" s="502"/>
      <c r="E99" s="479" t="s">
        <v>78</v>
      </c>
      <c r="F99" s="480"/>
      <c r="G99" s="481"/>
      <c r="H99" s="47" t="s">
        <v>126</v>
      </c>
      <c r="I99" s="13">
        <v>0.83</v>
      </c>
      <c r="J99" s="13">
        <v>2.5499999999999998</v>
      </c>
      <c r="K99" s="18">
        <f t="shared" si="31"/>
        <v>1.02</v>
      </c>
      <c r="L99" s="18">
        <f t="shared" si="32"/>
        <v>3.57</v>
      </c>
      <c r="M99" s="18">
        <v>9</v>
      </c>
      <c r="N99" s="26">
        <f t="shared" si="33"/>
        <v>32.129999999999995</v>
      </c>
      <c r="O99" s="466"/>
      <c r="P99" s="391"/>
    </row>
    <row r="100" spans="2:16" ht="14.45" customHeight="1" x14ac:dyDescent="0.25">
      <c r="B100" s="494"/>
      <c r="C100" s="500"/>
      <c r="D100" s="502"/>
      <c r="E100" s="482"/>
      <c r="F100" s="463"/>
      <c r="G100" s="464"/>
      <c r="H100" s="16" t="s">
        <v>101</v>
      </c>
      <c r="I100" s="17">
        <v>1.68</v>
      </c>
      <c r="J100" s="17">
        <v>4.29</v>
      </c>
      <c r="K100" s="27">
        <f t="shared" si="31"/>
        <v>1.7160000000000002</v>
      </c>
      <c r="L100" s="27">
        <f t="shared" si="32"/>
        <v>6.0060000000000002</v>
      </c>
      <c r="M100" s="8">
        <v>1</v>
      </c>
      <c r="N100" s="23">
        <f t="shared" si="33"/>
        <v>6.0060000000000002</v>
      </c>
      <c r="O100" s="466"/>
      <c r="P100" s="391"/>
    </row>
    <row r="101" spans="2:16" ht="15" customHeight="1" thickBot="1" x14ac:dyDescent="0.3">
      <c r="B101" s="494"/>
      <c r="C101" s="500"/>
      <c r="D101" s="502"/>
      <c r="E101" s="483"/>
      <c r="F101" s="484"/>
      <c r="G101" s="485"/>
      <c r="H101" s="58" t="s">
        <v>104</v>
      </c>
      <c r="I101" s="59">
        <v>0.6</v>
      </c>
      <c r="J101" s="59">
        <v>1.5</v>
      </c>
      <c r="K101" s="60">
        <f t="shared" si="31"/>
        <v>0.60000000000000009</v>
      </c>
      <c r="L101" s="60">
        <f t="shared" si="32"/>
        <v>2.1</v>
      </c>
      <c r="M101" s="14">
        <v>1</v>
      </c>
      <c r="N101" s="25">
        <f t="shared" si="33"/>
        <v>2.1</v>
      </c>
      <c r="O101" s="466"/>
      <c r="P101" s="391"/>
    </row>
    <row r="102" spans="2:16" ht="15" customHeight="1" thickBot="1" x14ac:dyDescent="0.3">
      <c r="B102" s="494"/>
      <c r="C102" s="503"/>
      <c r="D102" s="504"/>
      <c r="E102" s="443" t="s">
        <v>79</v>
      </c>
      <c r="F102" s="444"/>
      <c r="G102" s="444"/>
      <c r="H102" s="70" t="s">
        <v>7</v>
      </c>
      <c r="I102" s="71">
        <v>2.5299999999999998</v>
      </c>
      <c r="J102" s="71">
        <v>7.68</v>
      </c>
      <c r="K102" s="32">
        <f t="shared" si="31"/>
        <v>3.0720000000000001</v>
      </c>
      <c r="L102" s="32">
        <f t="shared" si="32"/>
        <v>10.751999999999999</v>
      </c>
      <c r="M102" s="72">
        <v>1</v>
      </c>
      <c r="N102" s="33">
        <f t="shared" ref="N102:N139" si="34">L102*M102</f>
        <v>10.751999999999999</v>
      </c>
      <c r="O102" s="467"/>
      <c r="P102" s="391"/>
    </row>
    <row r="103" spans="2:16" ht="14.45" customHeight="1" x14ac:dyDescent="0.25">
      <c r="B103" s="494"/>
      <c r="C103" s="438" t="s">
        <v>293</v>
      </c>
      <c r="D103" s="414"/>
      <c r="E103" s="409" t="s">
        <v>80</v>
      </c>
      <c r="F103" s="410"/>
      <c r="G103" s="410"/>
      <c r="H103" s="49" t="s">
        <v>127</v>
      </c>
      <c r="I103" s="13">
        <v>1.3</v>
      </c>
      <c r="J103" s="13">
        <v>2.91</v>
      </c>
      <c r="K103" s="18">
        <f t="shared" si="31"/>
        <v>1.1640000000000001</v>
      </c>
      <c r="L103" s="18">
        <f t="shared" si="32"/>
        <v>4.0739999999999998</v>
      </c>
      <c r="M103" s="18">
        <v>2</v>
      </c>
      <c r="N103" s="26">
        <f t="shared" si="34"/>
        <v>8.1479999999999997</v>
      </c>
      <c r="O103" s="465">
        <f>SUM(N103:N118)</f>
        <v>244.208</v>
      </c>
      <c r="P103" s="391"/>
    </row>
    <row r="104" spans="2:16" ht="14.45" customHeight="1" x14ac:dyDescent="0.25">
      <c r="B104" s="494"/>
      <c r="C104" s="417"/>
      <c r="D104" s="416"/>
      <c r="E104" s="448"/>
      <c r="F104" s="362"/>
      <c r="G104" s="362"/>
      <c r="H104" s="21" t="s">
        <v>193</v>
      </c>
      <c r="I104" s="4">
        <v>1.23</v>
      </c>
      <c r="J104" s="4">
        <v>2.9</v>
      </c>
      <c r="K104" s="8">
        <f t="shared" si="31"/>
        <v>1.1599999999999999</v>
      </c>
      <c r="L104" s="8">
        <f t="shared" si="32"/>
        <v>4.0599999999999996</v>
      </c>
      <c r="M104" s="8">
        <v>2</v>
      </c>
      <c r="N104" s="23">
        <f t="shared" si="34"/>
        <v>8.1199999999999992</v>
      </c>
      <c r="O104" s="466"/>
      <c r="P104" s="391"/>
    </row>
    <row r="105" spans="2:16" ht="15" customHeight="1" x14ac:dyDescent="0.25">
      <c r="B105" s="494"/>
      <c r="C105" s="417"/>
      <c r="D105" s="416"/>
      <c r="E105" s="448"/>
      <c r="F105" s="362"/>
      <c r="G105" s="362"/>
      <c r="H105" s="21" t="s">
        <v>84</v>
      </c>
      <c r="I105" s="4">
        <v>1.2</v>
      </c>
      <c r="J105" s="4">
        <v>6.8</v>
      </c>
      <c r="K105" s="8">
        <f t="shared" si="31"/>
        <v>2.72</v>
      </c>
      <c r="L105" s="8">
        <f t="shared" si="32"/>
        <v>9.52</v>
      </c>
      <c r="M105" s="8">
        <v>3</v>
      </c>
      <c r="N105" s="23">
        <f t="shared" si="34"/>
        <v>28.56</v>
      </c>
      <c r="O105" s="466"/>
      <c r="P105" s="391"/>
    </row>
    <row r="106" spans="2:16" ht="15" customHeight="1" x14ac:dyDescent="0.25">
      <c r="B106" s="494"/>
      <c r="C106" s="417"/>
      <c r="D106" s="416"/>
      <c r="E106" s="448"/>
      <c r="F106" s="362"/>
      <c r="G106" s="362"/>
      <c r="H106" s="21" t="s">
        <v>60</v>
      </c>
      <c r="I106" s="4">
        <v>1.2</v>
      </c>
      <c r="J106" s="4">
        <v>2.8</v>
      </c>
      <c r="K106" s="8">
        <f t="shared" si="31"/>
        <v>1.1199999999999999</v>
      </c>
      <c r="L106" s="8">
        <f t="shared" si="32"/>
        <v>3.92</v>
      </c>
      <c r="M106" s="4">
        <v>2</v>
      </c>
      <c r="N106" s="24">
        <f t="shared" si="34"/>
        <v>7.84</v>
      </c>
      <c r="O106" s="466"/>
      <c r="P106" s="391"/>
    </row>
    <row r="107" spans="2:16" ht="15" customHeight="1" x14ac:dyDescent="0.25">
      <c r="B107" s="494"/>
      <c r="C107" s="417"/>
      <c r="D107" s="416"/>
      <c r="E107" s="448"/>
      <c r="F107" s="362"/>
      <c r="G107" s="362"/>
      <c r="H107" s="364" t="s">
        <v>194</v>
      </c>
      <c r="I107" s="364"/>
      <c r="J107" s="364"/>
      <c r="K107" s="364"/>
      <c r="L107" s="8">
        <v>5</v>
      </c>
      <c r="M107" s="8">
        <v>1</v>
      </c>
      <c r="N107" s="23">
        <f t="shared" si="34"/>
        <v>5</v>
      </c>
      <c r="O107" s="466"/>
      <c r="P107" s="391"/>
    </row>
    <row r="108" spans="2:16" ht="15" customHeight="1" x14ac:dyDescent="0.25">
      <c r="B108" s="494"/>
      <c r="C108" s="417"/>
      <c r="D108" s="416"/>
      <c r="E108" s="448"/>
      <c r="F108" s="362"/>
      <c r="G108" s="362"/>
      <c r="H108" s="63" t="s">
        <v>48</v>
      </c>
      <c r="I108" s="54">
        <v>0.43</v>
      </c>
      <c r="J108" s="17">
        <v>0.9</v>
      </c>
      <c r="K108" s="57">
        <f>0.4*J108</f>
        <v>0.36000000000000004</v>
      </c>
      <c r="L108" s="27">
        <f>SUM(J108:K108)</f>
        <v>1.26</v>
      </c>
      <c r="M108" s="17">
        <v>1</v>
      </c>
      <c r="N108" s="61">
        <f t="shared" si="34"/>
        <v>1.26</v>
      </c>
      <c r="O108" s="466"/>
      <c r="P108" s="391"/>
    </row>
    <row r="109" spans="2:16" ht="15" customHeight="1" thickBot="1" x14ac:dyDescent="0.3">
      <c r="B109" s="494"/>
      <c r="C109" s="417"/>
      <c r="D109" s="416"/>
      <c r="E109" s="411"/>
      <c r="F109" s="412"/>
      <c r="G109" s="412"/>
      <c r="H109" s="62" t="s">
        <v>47</v>
      </c>
      <c r="I109" s="36">
        <v>0.6</v>
      </c>
      <c r="J109" s="36">
        <v>0.9</v>
      </c>
      <c r="K109" s="37">
        <f>0.4*J109</f>
        <v>0.36000000000000004</v>
      </c>
      <c r="L109" s="43">
        <f>SUM(J109:K109)</f>
        <v>1.26</v>
      </c>
      <c r="M109" s="36">
        <v>1</v>
      </c>
      <c r="N109" s="53">
        <f t="shared" si="34"/>
        <v>1.26</v>
      </c>
      <c r="O109" s="466"/>
      <c r="P109" s="391"/>
    </row>
    <row r="110" spans="2:16" ht="15" customHeight="1" x14ac:dyDescent="0.25">
      <c r="B110" s="494"/>
      <c r="C110" s="417"/>
      <c r="D110" s="416"/>
      <c r="E110" s="409" t="s">
        <v>198</v>
      </c>
      <c r="F110" s="410"/>
      <c r="G110" s="410"/>
      <c r="H110" s="489" t="s">
        <v>279</v>
      </c>
      <c r="I110" s="489"/>
      <c r="J110" s="489"/>
      <c r="K110" s="489"/>
      <c r="L110" s="18">
        <v>30</v>
      </c>
      <c r="M110" s="18">
        <v>1</v>
      </c>
      <c r="N110" s="26">
        <f>L110*M110</f>
        <v>30</v>
      </c>
      <c r="O110" s="466"/>
      <c r="P110" s="391"/>
    </row>
    <row r="111" spans="2:16" ht="14.45" customHeight="1" x14ac:dyDescent="0.25">
      <c r="B111" s="494"/>
      <c r="C111" s="417"/>
      <c r="D111" s="416"/>
      <c r="E111" s="448" t="s">
        <v>10</v>
      </c>
      <c r="F111" s="362"/>
      <c r="G111" s="362"/>
      <c r="H111" s="364" t="s">
        <v>176</v>
      </c>
      <c r="I111" s="364"/>
      <c r="J111" s="364"/>
      <c r="K111" s="364"/>
      <c r="L111" s="8">
        <v>5</v>
      </c>
      <c r="M111" s="8">
        <v>1</v>
      </c>
      <c r="N111" s="23">
        <f t="shared" si="34"/>
        <v>5</v>
      </c>
      <c r="O111" s="466"/>
      <c r="P111" s="391"/>
    </row>
    <row r="112" spans="2:16" ht="14.45" customHeight="1" x14ac:dyDescent="0.25">
      <c r="B112" s="494"/>
      <c r="C112" s="417"/>
      <c r="D112" s="416"/>
      <c r="E112" s="448" t="s">
        <v>14</v>
      </c>
      <c r="F112" s="362"/>
      <c r="G112" s="362"/>
      <c r="H112" s="77" t="s">
        <v>59</v>
      </c>
      <c r="I112" s="73">
        <v>1.73</v>
      </c>
      <c r="J112" s="73">
        <v>5.43</v>
      </c>
      <c r="K112" s="8">
        <f>0.4*J112</f>
        <v>2.1720000000000002</v>
      </c>
      <c r="L112" s="8">
        <f>SUM(J112:K112)</f>
        <v>7.6020000000000003</v>
      </c>
      <c r="M112" s="4">
        <v>7</v>
      </c>
      <c r="N112" s="23">
        <f t="shared" si="34"/>
        <v>53.213999999999999</v>
      </c>
      <c r="O112" s="466"/>
      <c r="P112" s="391"/>
    </row>
    <row r="113" spans="2:16" ht="14.45" customHeight="1" x14ac:dyDescent="0.25">
      <c r="B113" s="494"/>
      <c r="C113" s="417"/>
      <c r="D113" s="416"/>
      <c r="E113" s="448" t="s">
        <v>15</v>
      </c>
      <c r="F113" s="362"/>
      <c r="G113" s="362"/>
      <c r="H113" s="77" t="s">
        <v>59</v>
      </c>
      <c r="I113" s="73">
        <v>1.73</v>
      </c>
      <c r="J113" s="73">
        <v>5.43</v>
      </c>
      <c r="K113" s="8">
        <f>0.4*J113</f>
        <v>2.1720000000000002</v>
      </c>
      <c r="L113" s="8">
        <f>SUM(J113:K113)</f>
        <v>7.6020000000000003</v>
      </c>
      <c r="M113" s="4">
        <v>3</v>
      </c>
      <c r="N113" s="23">
        <f t="shared" si="34"/>
        <v>22.806000000000001</v>
      </c>
      <c r="O113" s="466"/>
      <c r="P113" s="391"/>
    </row>
    <row r="114" spans="2:16" ht="14.45" customHeight="1" x14ac:dyDescent="0.25">
      <c r="B114" s="494"/>
      <c r="C114" s="417"/>
      <c r="D114" s="416"/>
      <c r="E114" s="448" t="s">
        <v>18</v>
      </c>
      <c r="F114" s="362"/>
      <c r="G114" s="76" t="s">
        <v>195</v>
      </c>
      <c r="H114" s="488" t="s">
        <v>281</v>
      </c>
      <c r="I114" s="488"/>
      <c r="J114" s="488"/>
      <c r="K114" s="488"/>
      <c r="L114" s="8">
        <v>10</v>
      </c>
      <c r="M114" s="8">
        <v>1</v>
      </c>
      <c r="N114" s="23">
        <f t="shared" si="34"/>
        <v>10</v>
      </c>
      <c r="O114" s="466"/>
      <c r="P114" s="391"/>
    </row>
    <row r="115" spans="2:16" ht="14.45" customHeight="1" x14ac:dyDescent="0.25">
      <c r="B115" s="494"/>
      <c r="C115" s="417"/>
      <c r="D115" s="416"/>
      <c r="E115" s="448"/>
      <c r="F115" s="362"/>
      <c r="G115" s="74" t="s">
        <v>196</v>
      </c>
      <c r="H115" s="488" t="s">
        <v>281</v>
      </c>
      <c r="I115" s="488"/>
      <c r="J115" s="488"/>
      <c r="K115" s="488"/>
      <c r="L115" s="8">
        <v>10</v>
      </c>
      <c r="M115" s="8">
        <v>1</v>
      </c>
      <c r="N115" s="23">
        <f>L115*M115</f>
        <v>10</v>
      </c>
      <c r="O115" s="466"/>
      <c r="P115" s="391"/>
    </row>
    <row r="116" spans="2:16" ht="14.45" customHeight="1" x14ac:dyDescent="0.25">
      <c r="B116" s="494"/>
      <c r="C116" s="417"/>
      <c r="D116" s="416"/>
      <c r="E116" s="448" t="s">
        <v>19</v>
      </c>
      <c r="F116" s="362"/>
      <c r="G116" s="362"/>
      <c r="H116" s="488" t="s">
        <v>280</v>
      </c>
      <c r="I116" s="488"/>
      <c r="J116" s="488"/>
      <c r="K116" s="488"/>
      <c r="L116" s="8">
        <v>45</v>
      </c>
      <c r="M116" s="8">
        <v>1</v>
      </c>
      <c r="N116" s="23">
        <f t="shared" si="34"/>
        <v>45</v>
      </c>
      <c r="O116" s="466"/>
      <c r="P116" s="391"/>
    </row>
    <row r="117" spans="2:16" ht="14.45" customHeight="1" x14ac:dyDescent="0.25">
      <c r="B117" s="494"/>
      <c r="C117" s="417"/>
      <c r="D117" s="416"/>
      <c r="E117" s="448" t="s">
        <v>20</v>
      </c>
      <c r="F117" s="362"/>
      <c r="G117" s="362"/>
      <c r="H117" s="364" t="s">
        <v>176</v>
      </c>
      <c r="I117" s="364"/>
      <c r="J117" s="364"/>
      <c r="K117" s="364"/>
      <c r="L117" s="8">
        <v>5</v>
      </c>
      <c r="M117" s="8">
        <v>1</v>
      </c>
      <c r="N117" s="23">
        <f>L117*M117</f>
        <v>5</v>
      </c>
      <c r="O117" s="466"/>
      <c r="P117" s="391"/>
    </row>
    <row r="118" spans="2:16" ht="15" customHeight="1" thickBot="1" x14ac:dyDescent="0.3">
      <c r="B118" s="494"/>
      <c r="C118" s="439"/>
      <c r="D118" s="419"/>
      <c r="E118" s="449"/>
      <c r="F118" s="402"/>
      <c r="G118" s="402"/>
      <c r="H118" s="508" t="s">
        <v>197</v>
      </c>
      <c r="I118" s="508"/>
      <c r="J118" s="508"/>
      <c r="K118" s="508"/>
      <c r="L118" s="14">
        <v>3</v>
      </c>
      <c r="M118" s="14">
        <v>1</v>
      </c>
      <c r="N118" s="25">
        <f t="shared" si="34"/>
        <v>3</v>
      </c>
      <c r="O118" s="467"/>
      <c r="P118" s="391"/>
    </row>
    <row r="119" spans="2:16" ht="30" customHeight="1" thickBot="1" x14ac:dyDescent="0.3">
      <c r="B119" s="494"/>
      <c r="C119" s="490" t="s">
        <v>37</v>
      </c>
      <c r="D119" s="491"/>
      <c r="E119" s="464" t="s">
        <v>81</v>
      </c>
      <c r="F119" s="451"/>
      <c r="G119" s="451"/>
      <c r="H119" s="160" t="s">
        <v>6</v>
      </c>
      <c r="I119" s="55">
        <v>9.6999999999999993</v>
      </c>
      <c r="J119" s="55">
        <v>166</v>
      </c>
      <c r="K119" s="56">
        <f t="shared" ref="K119:K135" si="35">0.4*J119</f>
        <v>66.400000000000006</v>
      </c>
      <c r="L119" s="56">
        <f t="shared" ref="L119:L135" si="36">SUM(J119:K119)</f>
        <v>232.4</v>
      </c>
      <c r="M119" s="56">
        <v>1</v>
      </c>
      <c r="N119" s="78">
        <f t="shared" si="34"/>
        <v>232.4</v>
      </c>
      <c r="O119" s="270">
        <f>SUM(N119)</f>
        <v>232.4</v>
      </c>
      <c r="P119" s="391"/>
    </row>
    <row r="120" spans="2:16" ht="14.45" customHeight="1" x14ac:dyDescent="0.25">
      <c r="B120" s="494"/>
      <c r="C120" s="438" t="s">
        <v>82</v>
      </c>
      <c r="D120" s="438"/>
      <c r="E120" s="409" t="s">
        <v>16</v>
      </c>
      <c r="F120" s="410"/>
      <c r="G120" s="410"/>
      <c r="H120" s="49" t="s">
        <v>129</v>
      </c>
      <c r="I120" s="13">
        <v>1.63</v>
      </c>
      <c r="J120" s="13">
        <v>3.52</v>
      </c>
      <c r="K120" s="18">
        <f t="shared" si="35"/>
        <v>1.4080000000000001</v>
      </c>
      <c r="L120" s="18">
        <f t="shared" si="36"/>
        <v>4.9279999999999999</v>
      </c>
      <c r="M120" s="18">
        <v>3</v>
      </c>
      <c r="N120" s="26">
        <f t="shared" si="34"/>
        <v>14.783999999999999</v>
      </c>
      <c r="O120" s="465">
        <f>SUM(N120:N135)</f>
        <v>80.975999999999999</v>
      </c>
      <c r="P120" s="391"/>
    </row>
    <row r="121" spans="2:16" ht="14.45" customHeight="1" x14ac:dyDescent="0.25">
      <c r="B121" s="494"/>
      <c r="C121" s="417"/>
      <c r="D121" s="417"/>
      <c r="E121" s="448"/>
      <c r="F121" s="362"/>
      <c r="G121" s="362"/>
      <c r="H121" s="21" t="s">
        <v>200</v>
      </c>
      <c r="I121" s="4">
        <v>1.05</v>
      </c>
      <c r="J121" s="4">
        <v>2.1</v>
      </c>
      <c r="K121" s="8">
        <f t="shared" si="35"/>
        <v>0.84000000000000008</v>
      </c>
      <c r="L121" s="8">
        <f t="shared" si="36"/>
        <v>2.9400000000000004</v>
      </c>
      <c r="M121" s="8">
        <v>1</v>
      </c>
      <c r="N121" s="23">
        <f t="shared" si="34"/>
        <v>2.9400000000000004</v>
      </c>
      <c r="O121" s="466"/>
      <c r="P121" s="391"/>
    </row>
    <row r="122" spans="2:16" ht="14.45" customHeight="1" x14ac:dyDescent="0.25">
      <c r="B122" s="494"/>
      <c r="C122" s="417"/>
      <c r="D122" s="417"/>
      <c r="E122" s="448"/>
      <c r="F122" s="362"/>
      <c r="G122" s="362"/>
      <c r="H122" s="21" t="s">
        <v>48</v>
      </c>
      <c r="I122" s="73">
        <v>0.43</v>
      </c>
      <c r="J122" s="4">
        <v>0.9</v>
      </c>
      <c r="K122" s="6">
        <f t="shared" si="35"/>
        <v>0.36000000000000004</v>
      </c>
      <c r="L122" s="8">
        <f t="shared" si="36"/>
        <v>1.26</v>
      </c>
      <c r="M122" s="4">
        <v>1</v>
      </c>
      <c r="N122" s="24">
        <f>L122*M122</f>
        <v>1.26</v>
      </c>
      <c r="O122" s="466"/>
      <c r="P122" s="391"/>
    </row>
    <row r="123" spans="2:16" ht="15" customHeight="1" thickBot="1" x14ac:dyDescent="0.3">
      <c r="B123" s="494"/>
      <c r="C123" s="417"/>
      <c r="D123" s="417"/>
      <c r="E123" s="449"/>
      <c r="F123" s="402"/>
      <c r="G123" s="402"/>
      <c r="H123" s="50" t="s">
        <v>47</v>
      </c>
      <c r="I123" s="5">
        <v>0.6</v>
      </c>
      <c r="J123" s="5">
        <v>0.9</v>
      </c>
      <c r="K123" s="19">
        <f t="shared" si="35"/>
        <v>0.36000000000000004</v>
      </c>
      <c r="L123" s="14">
        <f t="shared" si="36"/>
        <v>1.26</v>
      </c>
      <c r="M123" s="5">
        <v>1</v>
      </c>
      <c r="N123" s="29">
        <f>L123*M123</f>
        <v>1.26</v>
      </c>
      <c r="O123" s="466"/>
      <c r="P123" s="391"/>
    </row>
    <row r="124" spans="2:16" ht="15" customHeight="1" x14ac:dyDescent="0.25">
      <c r="B124" s="494"/>
      <c r="C124" s="417"/>
      <c r="D124" s="416"/>
      <c r="E124" s="447" t="s">
        <v>17</v>
      </c>
      <c r="F124" s="387"/>
      <c r="G124" s="387"/>
      <c r="H124" s="63" t="s">
        <v>129</v>
      </c>
      <c r="I124" s="17">
        <v>1.63</v>
      </c>
      <c r="J124" s="17">
        <v>3.52</v>
      </c>
      <c r="K124" s="27">
        <f t="shared" si="35"/>
        <v>1.4080000000000001</v>
      </c>
      <c r="L124" s="27">
        <f t="shared" si="36"/>
        <v>4.9279999999999999</v>
      </c>
      <c r="M124" s="27">
        <v>3</v>
      </c>
      <c r="N124" s="46">
        <f t="shared" si="34"/>
        <v>14.783999999999999</v>
      </c>
      <c r="O124" s="466"/>
      <c r="P124" s="391"/>
    </row>
    <row r="125" spans="2:16" ht="15" customHeight="1" x14ac:dyDescent="0.25">
      <c r="B125" s="494"/>
      <c r="C125" s="417"/>
      <c r="D125" s="416"/>
      <c r="E125" s="448"/>
      <c r="F125" s="362"/>
      <c r="G125" s="362"/>
      <c r="H125" s="21" t="s">
        <v>200</v>
      </c>
      <c r="I125" s="4">
        <v>1.05</v>
      </c>
      <c r="J125" s="4">
        <v>2.1</v>
      </c>
      <c r="K125" s="8">
        <f t="shared" si="35"/>
        <v>0.84000000000000008</v>
      </c>
      <c r="L125" s="8">
        <f t="shared" si="36"/>
        <v>2.9400000000000004</v>
      </c>
      <c r="M125" s="8">
        <v>1</v>
      </c>
      <c r="N125" s="23">
        <f>L125*M125</f>
        <v>2.9400000000000004</v>
      </c>
      <c r="O125" s="466"/>
      <c r="P125" s="391"/>
    </row>
    <row r="126" spans="2:16" ht="15" customHeight="1" x14ac:dyDescent="0.25">
      <c r="B126" s="494"/>
      <c r="C126" s="417"/>
      <c r="D126" s="416"/>
      <c r="E126" s="448"/>
      <c r="F126" s="362"/>
      <c r="G126" s="362"/>
      <c r="H126" s="63" t="s">
        <v>48</v>
      </c>
      <c r="I126" s="75">
        <v>0.43</v>
      </c>
      <c r="J126" s="17">
        <v>0.9</v>
      </c>
      <c r="K126" s="57">
        <f t="shared" si="35"/>
        <v>0.36000000000000004</v>
      </c>
      <c r="L126" s="27">
        <f t="shared" si="36"/>
        <v>1.26</v>
      </c>
      <c r="M126" s="17">
        <v>1</v>
      </c>
      <c r="N126" s="61">
        <f>L126*M126</f>
        <v>1.26</v>
      </c>
      <c r="O126" s="466"/>
      <c r="P126" s="391"/>
    </row>
    <row r="127" spans="2:16" ht="15" customHeight="1" thickBot="1" x14ac:dyDescent="0.3">
      <c r="B127" s="494"/>
      <c r="C127" s="417"/>
      <c r="D127" s="416"/>
      <c r="E127" s="449"/>
      <c r="F127" s="402"/>
      <c r="G127" s="402"/>
      <c r="H127" s="62" t="s">
        <v>47</v>
      </c>
      <c r="I127" s="36">
        <v>0.6</v>
      </c>
      <c r="J127" s="36">
        <v>0.9</v>
      </c>
      <c r="K127" s="37">
        <f t="shared" si="35"/>
        <v>0.36000000000000004</v>
      </c>
      <c r="L127" s="43">
        <f t="shared" si="36"/>
        <v>1.26</v>
      </c>
      <c r="M127" s="36">
        <v>1</v>
      </c>
      <c r="N127" s="53">
        <f>L127*M127</f>
        <v>1.26</v>
      </c>
      <c r="O127" s="466"/>
      <c r="P127" s="391"/>
    </row>
    <row r="128" spans="2:16" ht="15" customHeight="1" x14ac:dyDescent="0.25">
      <c r="B128" s="494"/>
      <c r="C128" s="417"/>
      <c r="D128" s="416"/>
      <c r="E128" s="409" t="s">
        <v>22</v>
      </c>
      <c r="F128" s="410"/>
      <c r="G128" s="410"/>
      <c r="H128" s="49" t="s">
        <v>129</v>
      </c>
      <c r="I128" s="13">
        <v>1.63</v>
      </c>
      <c r="J128" s="13">
        <v>3.52</v>
      </c>
      <c r="K128" s="18">
        <f t="shared" si="35"/>
        <v>1.4080000000000001</v>
      </c>
      <c r="L128" s="18">
        <f t="shared" si="36"/>
        <v>4.9279999999999999</v>
      </c>
      <c r="M128" s="18">
        <v>3</v>
      </c>
      <c r="N128" s="26">
        <f t="shared" si="34"/>
        <v>14.783999999999999</v>
      </c>
      <c r="O128" s="466"/>
      <c r="P128" s="391"/>
    </row>
    <row r="129" spans="2:16" ht="14.45" customHeight="1" x14ac:dyDescent="0.25">
      <c r="B129" s="494"/>
      <c r="C129" s="417"/>
      <c r="D129" s="416"/>
      <c r="E129" s="448"/>
      <c r="F129" s="362"/>
      <c r="G129" s="362"/>
      <c r="H129" s="21" t="s">
        <v>200</v>
      </c>
      <c r="I129" s="4">
        <v>1.05</v>
      </c>
      <c r="J129" s="4">
        <v>2.1</v>
      </c>
      <c r="K129" s="8">
        <f t="shared" si="35"/>
        <v>0.84000000000000008</v>
      </c>
      <c r="L129" s="8">
        <f t="shared" si="36"/>
        <v>2.9400000000000004</v>
      </c>
      <c r="M129" s="8">
        <v>1</v>
      </c>
      <c r="N129" s="23">
        <f t="shared" ref="N129:N136" si="37">L129*M129</f>
        <v>2.9400000000000004</v>
      </c>
      <c r="O129" s="466"/>
      <c r="P129" s="391"/>
    </row>
    <row r="130" spans="2:16" ht="14.45" customHeight="1" x14ac:dyDescent="0.25">
      <c r="B130" s="494"/>
      <c r="C130" s="417"/>
      <c r="D130" s="416"/>
      <c r="E130" s="448"/>
      <c r="F130" s="362"/>
      <c r="G130" s="362"/>
      <c r="H130" s="63" t="s">
        <v>48</v>
      </c>
      <c r="I130" s="75">
        <v>0.43</v>
      </c>
      <c r="J130" s="17">
        <v>0.9</v>
      </c>
      <c r="K130" s="57">
        <f t="shared" si="35"/>
        <v>0.36000000000000004</v>
      </c>
      <c r="L130" s="27">
        <f t="shared" si="36"/>
        <v>1.26</v>
      </c>
      <c r="M130" s="17">
        <v>1</v>
      </c>
      <c r="N130" s="61">
        <f t="shared" si="37"/>
        <v>1.26</v>
      </c>
      <c r="O130" s="466"/>
      <c r="P130" s="391"/>
    </row>
    <row r="131" spans="2:16" ht="15" customHeight="1" thickBot="1" x14ac:dyDescent="0.3">
      <c r="B131" s="494"/>
      <c r="C131" s="417"/>
      <c r="D131" s="416"/>
      <c r="E131" s="449"/>
      <c r="F131" s="402"/>
      <c r="G131" s="402"/>
      <c r="H131" s="62" t="s">
        <v>47</v>
      </c>
      <c r="I131" s="36">
        <v>0.6</v>
      </c>
      <c r="J131" s="36">
        <v>0.9</v>
      </c>
      <c r="K131" s="37">
        <f t="shared" si="35"/>
        <v>0.36000000000000004</v>
      </c>
      <c r="L131" s="43">
        <f t="shared" si="36"/>
        <v>1.26</v>
      </c>
      <c r="M131" s="36">
        <v>1</v>
      </c>
      <c r="N131" s="53">
        <f t="shared" si="37"/>
        <v>1.26</v>
      </c>
      <c r="O131" s="466"/>
      <c r="P131" s="391"/>
    </row>
    <row r="132" spans="2:16" ht="14.45" customHeight="1" x14ac:dyDescent="0.25">
      <c r="B132" s="494"/>
      <c r="C132" s="417"/>
      <c r="D132" s="416"/>
      <c r="E132" s="409" t="s">
        <v>199</v>
      </c>
      <c r="F132" s="410"/>
      <c r="G132" s="410"/>
      <c r="H132" s="49" t="s">
        <v>129</v>
      </c>
      <c r="I132" s="13">
        <v>1.63</v>
      </c>
      <c r="J132" s="13">
        <v>3.52</v>
      </c>
      <c r="K132" s="18">
        <f t="shared" si="35"/>
        <v>1.4080000000000001</v>
      </c>
      <c r="L132" s="18">
        <f t="shared" si="36"/>
        <v>4.9279999999999999</v>
      </c>
      <c r="M132" s="18">
        <v>3</v>
      </c>
      <c r="N132" s="26">
        <f t="shared" si="37"/>
        <v>14.783999999999999</v>
      </c>
      <c r="O132" s="466"/>
      <c r="P132" s="391"/>
    </row>
    <row r="133" spans="2:16" ht="14.45" customHeight="1" x14ac:dyDescent="0.25">
      <c r="B133" s="494"/>
      <c r="C133" s="417"/>
      <c r="D133" s="416"/>
      <c r="E133" s="448"/>
      <c r="F133" s="362"/>
      <c r="G133" s="362"/>
      <c r="H133" s="21" t="s">
        <v>200</v>
      </c>
      <c r="I133" s="4">
        <v>1.05</v>
      </c>
      <c r="J133" s="4">
        <v>2.1</v>
      </c>
      <c r="K133" s="8">
        <f t="shared" si="35"/>
        <v>0.84000000000000008</v>
      </c>
      <c r="L133" s="8">
        <f t="shared" si="36"/>
        <v>2.9400000000000004</v>
      </c>
      <c r="M133" s="8">
        <v>1</v>
      </c>
      <c r="N133" s="23">
        <f t="shared" si="37"/>
        <v>2.9400000000000004</v>
      </c>
      <c r="O133" s="466"/>
      <c r="P133" s="391"/>
    </row>
    <row r="134" spans="2:16" ht="14.45" customHeight="1" x14ac:dyDescent="0.25">
      <c r="B134" s="494"/>
      <c r="C134" s="417"/>
      <c r="D134" s="416"/>
      <c r="E134" s="448"/>
      <c r="F134" s="362"/>
      <c r="G134" s="362"/>
      <c r="H134" s="63" t="s">
        <v>48</v>
      </c>
      <c r="I134" s="75">
        <v>0.43</v>
      </c>
      <c r="J134" s="17">
        <v>0.9</v>
      </c>
      <c r="K134" s="57">
        <f t="shared" si="35"/>
        <v>0.36000000000000004</v>
      </c>
      <c r="L134" s="27">
        <f t="shared" si="36"/>
        <v>1.26</v>
      </c>
      <c r="M134" s="17">
        <v>1</v>
      </c>
      <c r="N134" s="61">
        <f t="shared" si="37"/>
        <v>1.26</v>
      </c>
      <c r="O134" s="466"/>
      <c r="P134" s="391"/>
    </row>
    <row r="135" spans="2:16" ht="15" customHeight="1" thickBot="1" x14ac:dyDescent="0.3">
      <c r="B135" s="494"/>
      <c r="C135" s="439"/>
      <c r="D135" s="419"/>
      <c r="E135" s="411"/>
      <c r="F135" s="412"/>
      <c r="G135" s="412"/>
      <c r="H135" s="62" t="s">
        <v>47</v>
      </c>
      <c r="I135" s="36">
        <v>0.6</v>
      </c>
      <c r="J135" s="36">
        <v>0.9</v>
      </c>
      <c r="K135" s="37">
        <f t="shared" si="35"/>
        <v>0.36000000000000004</v>
      </c>
      <c r="L135" s="43">
        <f t="shared" si="36"/>
        <v>1.26</v>
      </c>
      <c r="M135" s="36">
        <v>1</v>
      </c>
      <c r="N135" s="53">
        <f t="shared" si="37"/>
        <v>1.26</v>
      </c>
      <c r="O135" s="467"/>
      <c r="P135" s="391"/>
    </row>
    <row r="136" spans="2:16" ht="14.45" customHeight="1" x14ac:dyDescent="0.25">
      <c r="B136" s="494"/>
      <c r="C136" s="438" t="s">
        <v>83</v>
      </c>
      <c r="D136" s="438"/>
      <c r="E136" s="409" t="s">
        <v>23</v>
      </c>
      <c r="F136" s="410"/>
      <c r="G136" s="410"/>
      <c r="H136" s="366" t="s">
        <v>203</v>
      </c>
      <c r="I136" s="366"/>
      <c r="J136" s="366"/>
      <c r="K136" s="366"/>
      <c r="L136" s="167">
        <v>4</v>
      </c>
      <c r="M136" s="167">
        <v>1</v>
      </c>
      <c r="N136" s="162">
        <f t="shared" si="37"/>
        <v>4</v>
      </c>
      <c r="O136" s="465">
        <f>SUM(N136:N142)</f>
        <v>28.794</v>
      </c>
      <c r="P136" s="391"/>
    </row>
    <row r="137" spans="2:16" ht="14.45" customHeight="1" x14ac:dyDescent="0.25">
      <c r="B137" s="494"/>
      <c r="C137" s="417"/>
      <c r="D137" s="417"/>
      <c r="E137" s="448" t="s">
        <v>24</v>
      </c>
      <c r="F137" s="362"/>
      <c r="G137" s="362"/>
      <c r="H137" s="21" t="s">
        <v>48</v>
      </c>
      <c r="I137" s="180">
        <v>0.43</v>
      </c>
      <c r="J137" s="172">
        <v>0.9</v>
      </c>
      <c r="K137" s="161">
        <f t="shared" ref="K137:K142" si="38">0.4*J137</f>
        <v>0.36000000000000004</v>
      </c>
      <c r="L137" s="174">
        <f t="shared" ref="L137:L142" si="39">SUM(J137:K137)</f>
        <v>1.26</v>
      </c>
      <c r="M137" s="174">
        <v>1</v>
      </c>
      <c r="N137" s="175">
        <f t="shared" si="34"/>
        <v>1.26</v>
      </c>
      <c r="O137" s="466"/>
      <c r="P137" s="391"/>
    </row>
    <row r="138" spans="2:16" ht="14.45" customHeight="1" x14ac:dyDescent="0.25">
      <c r="B138" s="494"/>
      <c r="C138" s="417"/>
      <c r="D138" s="417"/>
      <c r="E138" s="448"/>
      <c r="F138" s="362"/>
      <c r="G138" s="362"/>
      <c r="H138" s="21" t="s">
        <v>47</v>
      </c>
      <c r="I138" s="172">
        <v>0.6</v>
      </c>
      <c r="J138" s="172">
        <v>0.9</v>
      </c>
      <c r="K138" s="161">
        <f t="shared" si="38"/>
        <v>0.36000000000000004</v>
      </c>
      <c r="L138" s="174">
        <f t="shared" si="39"/>
        <v>1.26</v>
      </c>
      <c r="M138" s="174">
        <v>1</v>
      </c>
      <c r="N138" s="175">
        <f t="shared" si="34"/>
        <v>1.26</v>
      </c>
      <c r="O138" s="466"/>
      <c r="P138" s="391"/>
    </row>
    <row r="139" spans="2:16" ht="15" customHeight="1" x14ac:dyDescent="0.25">
      <c r="B139" s="494"/>
      <c r="C139" s="417"/>
      <c r="D139" s="417"/>
      <c r="E139" s="424" t="s">
        <v>33</v>
      </c>
      <c r="F139" s="363"/>
      <c r="G139" s="165" t="s">
        <v>201</v>
      </c>
      <c r="H139" s="21" t="s">
        <v>7</v>
      </c>
      <c r="I139" s="180">
        <v>2.5299999999999998</v>
      </c>
      <c r="J139" s="180">
        <v>7.68</v>
      </c>
      <c r="K139" s="174">
        <f t="shared" si="38"/>
        <v>3.0720000000000001</v>
      </c>
      <c r="L139" s="174">
        <f t="shared" si="39"/>
        <v>10.751999999999999</v>
      </c>
      <c r="M139" s="172">
        <v>1</v>
      </c>
      <c r="N139" s="163">
        <f t="shared" si="34"/>
        <v>10.751999999999999</v>
      </c>
      <c r="O139" s="466"/>
      <c r="P139" s="391"/>
    </row>
    <row r="140" spans="2:16" ht="14.45" customHeight="1" x14ac:dyDescent="0.25">
      <c r="B140" s="494"/>
      <c r="C140" s="417"/>
      <c r="D140" s="417"/>
      <c r="E140" s="424"/>
      <c r="F140" s="363"/>
      <c r="G140" s="363" t="s">
        <v>202</v>
      </c>
      <c r="H140" s="21" t="s">
        <v>48</v>
      </c>
      <c r="I140" s="180">
        <v>0.43</v>
      </c>
      <c r="J140" s="172">
        <v>0.9</v>
      </c>
      <c r="K140" s="161">
        <f t="shared" si="38"/>
        <v>0.36000000000000004</v>
      </c>
      <c r="L140" s="174">
        <f t="shared" si="39"/>
        <v>1.26</v>
      </c>
      <c r="M140" s="174">
        <v>1</v>
      </c>
      <c r="N140" s="175">
        <f>L140*M140</f>
        <v>1.26</v>
      </c>
      <c r="O140" s="466"/>
      <c r="P140" s="391"/>
    </row>
    <row r="141" spans="2:16" ht="15" customHeight="1" x14ac:dyDescent="0.25">
      <c r="B141" s="494"/>
      <c r="C141" s="417"/>
      <c r="D141" s="417"/>
      <c r="E141" s="424"/>
      <c r="F141" s="363"/>
      <c r="G141" s="363"/>
      <c r="H141" s="21" t="s">
        <v>47</v>
      </c>
      <c r="I141" s="172">
        <v>0.6</v>
      </c>
      <c r="J141" s="172">
        <v>0.9</v>
      </c>
      <c r="K141" s="161">
        <f t="shared" si="38"/>
        <v>0.36000000000000004</v>
      </c>
      <c r="L141" s="174">
        <f t="shared" si="39"/>
        <v>1.26</v>
      </c>
      <c r="M141" s="174">
        <v>1</v>
      </c>
      <c r="N141" s="175">
        <f>L141*M141</f>
        <v>1.26</v>
      </c>
      <c r="O141" s="466"/>
      <c r="P141" s="391"/>
    </row>
    <row r="142" spans="2:16" ht="15.75" customHeight="1" thickBot="1" x14ac:dyDescent="0.3">
      <c r="B142" s="495"/>
      <c r="C142" s="439"/>
      <c r="D142" s="439"/>
      <c r="E142" s="446"/>
      <c r="F142" s="378"/>
      <c r="G142" s="79" t="s">
        <v>1</v>
      </c>
      <c r="H142" s="50" t="s">
        <v>131</v>
      </c>
      <c r="I142" s="170">
        <v>2.12</v>
      </c>
      <c r="J142" s="170">
        <v>6.43</v>
      </c>
      <c r="K142" s="168">
        <f t="shared" si="38"/>
        <v>2.5720000000000001</v>
      </c>
      <c r="L142" s="168">
        <f t="shared" si="39"/>
        <v>9.0019999999999989</v>
      </c>
      <c r="M142" s="168">
        <v>1</v>
      </c>
      <c r="N142" s="176">
        <f>L142*M142</f>
        <v>9.0019999999999989</v>
      </c>
      <c r="O142" s="467"/>
      <c r="P142" s="392"/>
    </row>
  </sheetData>
  <mergeCells count="80">
    <mergeCell ref="O2:O76"/>
    <mergeCell ref="O77:O102"/>
    <mergeCell ref="O103:O118"/>
    <mergeCell ref="O120:O135"/>
    <mergeCell ref="O136:O142"/>
    <mergeCell ref="E103:G109"/>
    <mergeCell ref="E119:G119"/>
    <mergeCell ref="E63:G67"/>
    <mergeCell ref="H114:K114"/>
    <mergeCell ref="H118:K118"/>
    <mergeCell ref="H73:K73"/>
    <mergeCell ref="H76:K76"/>
    <mergeCell ref="H74:K74"/>
    <mergeCell ref="H75:K75"/>
    <mergeCell ref="H111:K111"/>
    <mergeCell ref="H86:K86"/>
    <mergeCell ref="C1:D1"/>
    <mergeCell ref="E1:G1"/>
    <mergeCell ref="E112:G112"/>
    <mergeCell ref="E113:G113"/>
    <mergeCell ref="F41:F49"/>
    <mergeCell ref="E68:E69"/>
    <mergeCell ref="F69:G69"/>
    <mergeCell ref="E50:F51"/>
    <mergeCell ref="F16:G17"/>
    <mergeCell ref="F18:G26"/>
    <mergeCell ref="F27:G35"/>
    <mergeCell ref="F36:G40"/>
    <mergeCell ref="G41:G45"/>
    <mergeCell ref="E60:G62"/>
    <mergeCell ref="E96:G98"/>
    <mergeCell ref="E52:G54"/>
    <mergeCell ref="B2:B142"/>
    <mergeCell ref="G140:G141"/>
    <mergeCell ref="E139:F142"/>
    <mergeCell ref="C136:D142"/>
    <mergeCell ref="E120:G123"/>
    <mergeCell ref="E124:G127"/>
    <mergeCell ref="E128:G131"/>
    <mergeCell ref="E132:G135"/>
    <mergeCell ref="C120:D135"/>
    <mergeCell ref="E117:G118"/>
    <mergeCell ref="E110:G110"/>
    <mergeCell ref="E116:G116"/>
    <mergeCell ref="E102:G102"/>
    <mergeCell ref="C77:D102"/>
    <mergeCell ref="E55:G56"/>
    <mergeCell ref="E136:G136"/>
    <mergeCell ref="C2:D76"/>
    <mergeCell ref="H136:K136"/>
    <mergeCell ref="H115:K115"/>
    <mergeCell ref="H117:K117"/>
    <mergeCell ref="H110:K110"/>
    <mergeCell ref="C119:D119"/>
    <mergeCell ref="C103:D118"/>
    <mergeCell ref="E99:G101"/>
    <mergeCell ref="G46:G49"/>
    <mergeCell ref="F68:G68"/>
    <mergeCell ref="H116:K116"/>
    <mergeCell ref="E81:G85"/>
    <mergeCell ref="E72:G72"/>
    <mergeCell ref="E77:G80"/>
    <mergeCell ref="E57:G59"/>
    <mergeCell ref="F70:G70"/>
    <mergeCell ref="E2:F15"/>
    <mergeCell ref="E16:E49"/>
    <mergeCell ref="P2:P142"/>
    <mergeCell ref="G2:G8"/>
    <mergeCell ref="G9:G15"/>
    <mergeCell ref="E73:F76"/>
    <mergeCell ref="E137:G138"/>
    <mergeCell ref="E70:E71"/>
    <mergeCell ref="F71:G71"/>
    <mergeCell ref="E93:G95"/>
    <mergeCell ref="E90:G92"/>
    <mergeCell ref="E87:G89"/>
    <mergeCell ref="E111:G111"/>
    <mergeCell ref="E86:G86"/>
    <mergeCell ref="E114:F115"/>
    <mergeCell ref="H107:K10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N110"/>
  <sheetViews>
    <sheetView zoomScale="70" zoomScaleNormal="70" workbookViewId="0">
      <pane ySplit="1" topLeftCell="A38" activePane="bottomLeft" state="frozen"/>
      <selection pane="bottomLeft"/>
    </sheetView>
  </sheetViews>
  <sheetFormatPr baseColWidth="10" defaultRowHeight="15" x14ac:dyDescent="0.25"/>
  <cols>
    <col min="1" max="1" width="3.7109375" customWidth="1"/>
    <col min="2" max="2" width="15.42578125" customWidth="1"/>
    <col min="3" max="3" width="16.42578125" customWidth="1"/>
    <col min="4" max="4" width="15.5703125" customWidth="1"/>
    <col min="5" max="5" width="28.140625" customWidth="1"/>
    <col min="6" max="6" width="35.7109375" customWidth="1"/>
    <col min="7" max="7" width="16.42578125" customWidth="1"/>
    <col min="8" max="8" width="10" customWidth="1"/>
    <col min="9" max="9" width="20.5703125" customWidth="1"/>
    <col min="10" max="10" width="14.7109375" customWidth="1"/>
    <col min="11" max="11" width="17" customWidth="1"/>
    <col min="12" max="12" width="16.85546875" customWidth="1"/>
    <col min="13" max="13" width="18.7109375" customWidth="1"/>
    <col min="14" max="14" width="15.28515625" customWidth="1"/>
    <col min="16" max="16" width="24.42578125" customWidth="1"/>
    <col min="17" max="17" width="30.140625" customWidth="1"/>
  </cols>
  <sheetData>
    <row r="1" spans="2:14" ht="30.75" thickBot="1" x14ac:dyDescent="0.3">
      <c r="B1" s="1" t="s">
        <v>4</v>
      </c>
      <c r="C1" s="1" t="s">
        <v>3</v>
      </c>
      <c r="D1" s="435" t="s">
        <v>5</v>
      </c>
      <c r="E1" s="436"/>
      <c r="F1" s="2" t="s">
        <v>50</v>
      </c>
      <c r="G1" s="3" t="s">
        <v>52</v>
      </c>
      <c r="H1" s="3" t="s">
        <v>51</v>
      </c>
      <c r="I1" s="3" t="s">
        <v>156</v>
      </c>
      <c r="J1" s="3" t="s">
        <v>55</v>
      </c>
      <c r="K1" s="3" t="s">
        <v>54</v>
      </c>
      <c r="L1" s="3" t="s">
        <v>53</v>
      </c>
      <c r="M1" s="3" t="s">
        <v>387</v>
      </c>
      <c r="N1" s="1" t="s">
        <v>46</v>
      </c>
    </row>
    <row r="2" spans="2:14" ht="15" customHeight="1" x14ac:dyDescent="0.25">
      <c r="B2" s="526" t="s">
        <v>172</v>
      </c>
      <c r="C2" s="515" t="s">
        <v>402</v>
      </c>
      <c r="D2" s="409" t="s">
        <v>310</v>
      </c>
      <c r="E2" s="410"/>
      <c r="F2" s="366" t="s">
        <v>278</v>
      </c>
      <c r="G2" s="366"/>
      <c r="H2" s="366"/>
      <c r="I2" s="366"/>
      <c r="J2" s="523">
        <v>43</v>
      </c>
      <c r="K2" s="510">
        <v>1</v>
      </c>
      <c r="L2" s="347">
        <f t="shared" ref="L2:L11" si="0">J2*K2</f>
        <v>43</v>
      </c>
      <c r="M2" s="465">
        <f>SUM(L2:L4)</f>
        <v>73</v>
      </c>
      <c r="N2" s="518">
        <f>SUM(M2:M108)</f>
        <v>606.91999999999985</v>
      </c>
    </row>
    <row r="3" spans="2:14" ht="15" customHeight="1" x14ac:dyDescent="0.25">
      <c r="B3" s="526"/>
      <c r="C3" s="516"/>
      <c r="D3" s="448"/>
      <c r="E3" s="362"/>
      <c r="F3" s="364" t="s">
        <v>277</v>
      </c>
      <c r="G3" s="364"/>
      <c r="H3" s="364"/>
      <c r="I3" s="364"/>
      <c r="J3" s="395"/>
      <c r="K3" s="511"/>
      <c r="L3" s="348"/>
      <c r="M3" s="466"/>
      <c r="N3" s="519"/>
    </row>
    <row r="4" spans="2:14" ht="15" customHeight="1" thickBot="1" x14ac:dyDescent="0.3">
      <c r="B4" s="526"/>
      <c r="C4" s="517"/>
      <c r="D4" s="449" t="s">
        <v>262</v>
      </c>
      <c r="E4" s="402"/>
      <c r="F4" s="403" t="s">
        <v>354</v>
      </c>
      <c r="G4" s="403"/>
      <c r="H4" s="403"/>
      <c r="I4" s="403"/>
      <c r="J4" s="300">
        <v>30</v>
      </c>
      <c r="K4" s="301">
        <v>1</v>
      </c>
      <c r="L4" s="302">
        <f t="shared" ref="L4:L5" si="1">J4*K4</f>
        <v>30</v>
      </c>
      <c r="M4" s="467"/>
      <c r="N4" s="519"/>
    </row>
    <row r="5" spans="2:14" ht="15" customHeight="1" thickBot="1" x14ac:dyDescent="0.3">
      <c r="B5" s="526"/>
      <c r="C5" s="512" t="s">
        <v>400</v>
      </c>
      <c r="D5" s="456" t="s">
        <v>395</v>
      </c>
      <c r="E5" s="457"/>
      <c r="F5" s="306" t="s">
        <v>248</v>
      </c>
      <c r="G5" s="145">
        <v>1.1499999999999999</v>
      </c>
      <c r="H5" s="145">
        <v>2.42</v>
      </c>
      <c r="I5" s="304">
        <f t="shared" ref="I5" si="2">0.4*H5</f>
        <v>0.96799999999999997</v>
      </c>
      <c r="J5" s="304">
        <f>SUM(H5:I5)</f>
        <v>3.3879999999999999</v>
      </c>
      <c r="K5" s="304">
        <v>3</v>
      </c>
      <c r="L5" s="303">
        <f t="shared" si="1"/>
        <v>10.164</v>
      </c>
      <c r="M5" s="305">
        <f>SUM(L5)</f>
        <v>10.164</v>
      </c>
      <c r="N5" s="519"/>
    </row>
    <row r="6" spans="2:14" ht="15" customHeight="1" x14ac:dyDescent="0.25">
      <c r="B6" s="526"/>
      <c r="C6" s="513"/>
      <c r="D6" s="447" t="s">
        <v>168</v>
      </c>
      <c r="E6" s="387"/>
      <c r="F6" s="63" t="s">
        <v>157</v>
      </c>
      <c r="G6" s="195">
        <v>2</v>
      </c>
      <c r="H6" s="195">
        <v>5.0599999999999996</v>
      </c>
      <c r="I6" s="197">
        <f t="shared" ref="I6:I11" si="3">0.4*H6</f>
        <v>2.024</v>
      </c>
      <c r="J6" s="197">
        <f t="shared" ref="J6:J27" si="4">SUM(H6:I6)</f>
        <v>7.0839999999999996</v>
      </c>
      <c r="K6" s="197">
        <v>2</v>
      </c>
      <c r="L6" s="199">
        <f t="shared" si="0"/>
        <v>14.167999999999999</v>
      </c>
      <c r="M6" s="465">
        <f>SUM(L6:L12)</f>
        <v>32.199999999999996</v>
      </c>
      <c r="N6" s="519"/>
    </row>
    <row r="7" spans="2:14" ht="15" customHeight="1" x14ac:dyDescent="0.25">
      <c r="B7" s="526"/>
      <c r="C7" s="513"/>
      <c r="D7" s="448"/>
      <c r="E7" s="362"/>
      <c r="F7" s="21" t="s">
        <v>132</v>
      </c>
      <c r="G7" s="196">
        <v>0.37</v>
      </c>
      <c r="H7" s="196">
        <v>1.26</v>
      </c>
      <c r="I7" s="198">
        <f t="shared" si="3"/>
        <v>0.504</v>
      </c>
      <c r="J7" s="198">
        <f t="shared" si="4"/>
        <v>1.764</v>
      </c>
      <c r="K7" s="198">
        <v>2</v>
      </c>
      <c r="L7" s="188">
        <f t="shared" si="0"/>
        <v>3.528</v>
      </c>
      <c r="M7" s="466"/>
      <c r="N7" s="520"/>
    </row>
    <row r="8" spans="2:14" ht="15" customHeight="1" x14ac:dyDescent="0.25">
      <c r="B8" s="526"/>
      <c r="C8" s="513"/>
      <c r="D8" s="448"/>
      <c r="E8" s="362"/>
      <c r="F8" s="21" t="s">
        <v>158</v>
      </c>
      <c r="G8" s="196">
        <v>0.28000000000000003</v>
      </c>
      <c r="H8" s="196">
        <v>1.26</v>
      </c>
      <c r="I8" s="198">
        <f>0.4*H8</f>
        <v>0.504</v>
      </c>
      <c r="J8" s="198">
        <f t="shared" si="4"/>
        <v>1.764</v>
      </c>
      <c r="K8" s="198">
        <v>2</v>
      </c>
      <c r="L8" s="188">
        <f t="shared" si="0"/>
        <v>3.528</v>
      </c>
      <c r="M8" s="466"/>
      <c r="N8" s="520"/>
    </row>
    <row r="9" spans="2:14" ht="15" customHeight="1" x14ac:dyDescent="0.25">
      <c r="B9" s="526"/>
      <c r="C9" s="513"/>
      <c r="D9" s="448"/>
      <c r="E9" s="362"/>
      <c r="F9" s="21" t="s">
        <v>161</v>
      </c>
      <c r="G9" s="196">
        <v>0.76</v>
      </c>
      <c r="H9" s="196">
        <v>2.5</v>
      </c>
      <c r="I9" s="198">
        <f>0.4*H9</f>
        <v>1</v>
      </c>
      <c r="J9" s="198">
        <f t="shared" si="4"/>
        <v>3.5</v>
      </c>
      <c r="K9" s="198">
        <v>2</v>
      </c>
      <c r="L9" s="188">
        <f t="shared" si="0"/>
        <v>7</v>
      </c>
      <c r="M9" s="466"/>
      <c r="N9" s="520"/>
    </row>
    <row r="10" spans="2:14" ht="15" customHeight="1" x14ac:dyDescent="0.25">
      <c r="B10" s="526"/>
      <c r="C10" s="513"/>
      <c r="D10" s="448"/>
      <c r="E10" s="362"/>
      <c r="F10" s="21" t="s">
        <v>134</v>
      </c>
      <c r="G10" s="196">
        <v>0.47</v>
      </c>
      <c r="H10" s="196">
        <v>1.19</v>
      </c>
      <c r="I10" s="198">
        <f t="shared" si="3"/>
        <v>0.47599999999999998</v>
      </c>
      <c r="J10" s="198">
        <f t="shared" si="4"/>
        <v>1.6659999999999999</v>
      </c>
      <c r="K10" s="198">
        <v>1</v>
      </c>
      <c r="L10" s="188">
        <f t="shared" si="0"/>
        <v>1.6659999999999999</v>
      </c>
      <c r="M10" s="466"/>
      <c r="N10" s="520"/>
    </row>
    <row r="11" spans="2:14" ht="15" customHeight="1" x14ac:dyDescent="0.25">
      <c r="B11" s="526"/>
      <c r="C11" s="513"/>
      <c r="D11" s="448"/>
      <c r="E11" s="362"/>
      <c r="F11" s="21" t="s">
        <v>159</v>
      </c>
      <c r="G11" s="196">
        <v>0.42</v>
      </c>
      <c r="H11" s="196">
        <v>0.98</v>
      </c>
      <c r="I11" s="198">
        <f t="shared" si="3"/>
        <v>0.39200000000000002</v>
      </c>
      <c r="J11" s="198">
        <f t="shared" si="4"/>
        <v>1.3719999999999999</v>
      </c>
      <c r="K11" s="198">
        <v>1</v>
      </c>
      <c r="L11" s="188">
        <f t="shared" si="0"/>
        <v>1.3719999999999999</v>
      </c>
      <c r="M11" s="466"/>
      <c r="N11" s="520"/>
    </row>
    <row r="12" spans="2:14" ht="15" customHeight="1" thickBot="1" x14ac:dyDescent="0.3">
      <c r="B12" s="526"/>
      <c r="C12" s="513"/>
      <c r="D12" s="449"/>
      <c r="E12" s="402"/>
      <c r="F12" s="50" t="s">
        <v>160</v>
      </c>
      <c r="G12" s="202">
        <v>0.09</v>
      </c>
      <c r="H12" s="202">
        <v>0.67</v>
      </c>
      <c r="I12" s="201">
        <f t="shared" ref="I12:I18" si="5">0.4*H12</f>
        <v>0.26800000000000002</v>
      </c>
      <c r="J12" s="201">
        <f t="shared" si="4"/>
        <v>0.93800000000000006</v>
      </c>
      <c r="K12" s="201">
        <v>1</v>
      </c>
      <c r="L12" s="189">
        <f t="shared" ref="L12:L18" si="6">J12*K12</f>
        <v>0.93800000000000006</v>
      </c>
      <c r="M12" s="467"/>
      <c r="N12" s="520"/>
    </row>
    <row r="13" spans="2:14" ht="15" customHeight="1" x14ac:dyDescent="0.25">
      <c r="B13" s="527"/>
      <c r="C13" s="513"/>
      <c r="D13" s="482" t="s">
        <v>167</v>
      </c>
      <c r="E13" s="463"/>
      <c r="F13" s="45" t="s">
        <v>157</v>
      </c>
      <c r="G13" s="195">
        <v>2</v>
      </c>
      <c r="H13" s="195">
        <v>5.0599999999999996</v>
      </c>
      <c r="I13" s="197">
        <f t="shared" si="5"/>
        <v>2.024</v>
      </c>
      <c r="J13" s="197">
        <f t="shared" si="4"/>
        <v>7.0839999999999996</v>
      </c>
      <c r="K13" s="197">
        <v>2</v>
      </c>
      <c r="L13" s="199">
        <f t="shared" si="6"/>
        <v>14.167999999999999</v>
      </c>
      <c r="M13" s="465">
        <f>SUM(L13:L19)</f>
        <v>32.199999999999996</v>
      </c>
      <c r="N13" s="521"/>
    </row>
    <row r="14" spans="2:14" ht="15" customHeight="1" x14ac:dyDescent="0.25">
      <c r="B14" s="527"/>
      <c r="C14" s="513"/>
      <c r="D14" s="482"/>
      <c r="E14" s="463"/>
      <c r="F14" s="10" t="s">
        <v>132</v>
      </c>
      <c r="G14" s="4">
        <v>0.37</v>
      </c>
      <c r="H14" s="4">
        <v>1.26</v>
      </c>
      <c r="I14" s="8">
        <f t="shared" si="5"/>
        <v>0.504</v>
      </c>
      <c r="J14" s="8">
        <f t="shared" si="4"/>
        <v>1.764</v>
      </c>
      <c r="K14" s="28">
        <v>2</v>
      </c>
      <c r="L14" s="23">
        <f t="shared" si="6"/>
        <v>3.528</v>
      </c>
      <c r="M14" s="466"/>
      <c r="N14" s="521"/>
    </row>
    <row r="15" spans="2:14" ht="15" customHeight="1" x14ac:dyDescent="0.25">
      <c r="B15" s="527"/>
      <c r="C15" s="513"/>
      <c r="D15" s="482"/>
      <c r="E15" s="463"/>
      <c r="F15" s="10" t="s">
        <v>158</v>
      </c>
      <c r="G15" s="4">
        <v>0.28000000000000003</v>
      </c>
      <c r="H15" s="4">
        <v>1.26</v>
      </c>
      <c r="I15" s="8">
        <f t="shared" si="5"/>
        <v>0.504</v>
      </c>
      <c r="J15" s="8">
        <f t="shared" si="4"/>
        <v>1.764</v>
      </c>
      <c r="K15" s="28">
        <v>2</v>
      </c>
      <c r="L15" s="23">
        <f t="shared" si="6"/>
        <v>3.528</v>
      </c>
      <c r="M15" s="466"/>
      <c r="N15" s="521"/>
    </row>
    <row r="16" spans="2:14" ht="15" customHeight="1" x14ac:dyDescent="0.25">
      <c r="B16" s="527"/>
      <c r="C16" s="513"/>
      <c r="D16" s="482"/>
      <c r="E16" s="463"/>
      <c r="F16" s="10" t="s">
        <v>161</v>
      </c>
      <c r="G16" s="4">
        <v>0.76</v>
      </c>
      <c r="H16" s="4">
        <v>2.5</v>
      </c>
      <c r="I16" s="8">
        <f t="shared" si="5"/>
        <v>1</v>
      </c>
      <c r="J16" s="8">
        <f t="shared" si="4"/>
        <v>3.5</v>
      </c>
      <c r="K16" s="28">
        <v>2</v>
      </c>
      <c r="L16" s="23">
        <f t="shared" si="6"/>
        <v>7</v>
      </c>
      <c r="M16" s="466"/>
      <c r="N16" s="521"/>
    </row>
    <row r="17" spans="2:14" ht="15" customHeight="1" x14ac:dyDescent="0.25">
      <c r="B17" s="527"/>
      <c r="C17" s="513"/>
      <c r="D17" s="482"/>
      <c r="E17" s="463"/>
      <c r="F17" s="21" t="s">
        <v>134</v>
      </c>
      <c r="G17" s="4">
        <v>0.47</v>
      </c>
      <c r="H17" s="4">
        <v>1.19</v>
      </c>
      <c r="I17" s="8">
        <f t="shared" si="5"/>
        <v>0.47599999999999998</v>
      </c>
      <c r="J17" s="8">
        <f t="shared" si="4"/>
        <v>1.6659999999999999</v>
      </c>
      <c r="K17" s="8">
        <v>1</v>
      </c>
      <c r="L17" s="23">
        <f t="shared" si="6"/>
        <v>1.6659999999999999</v>
      </c>
      <c r="M17" s="466"/>
      <c r="N17" s="521"/>
    </row>
    <row r="18" spans="2:14" ht="15" customHeight="1" x14ac:dyDescent="0.25">
      <c r="B18" s="527"/>
      <c r="C18" s="513"/>
      <c r="D18" s="482"/>
      <c r="E18" s="463"/>
      <c r="F18" s="10" t="s">
        <v>159</v>
      </c>
      <c r="G18" s="4">
        <v>0.42</v>
      </c>
      <c r="H18" s="4">
        <v>0.98</v>
      </c>
      <c r="I18" s="8">
        <f t="shared" si="5"/>
        <v>0.39200000000000002</v>
      </c>
      <c r="J18" s="8">
        <f t="shared" si="4"/>
        <v>1.3719999999999999</v>
      </c>
      <c r="K18" s="8">
        <v>1</v>
      </c>
      <c r="L18" s="23">
        <f t="shared" si="6"/>
        <v>1.3719999999999999</v>
      </c>
      <c r="M18" s="466"/>
      <c r="N18" s="521"/>
    </row>
    <row r="19" spans="2:14" ht="15" customHeight="1" thickBot="1" x14ac:dyDescent="0.3">
      <c r="B19" s="527"/>
      <c r="C19" s="513"/>
      <c r="D19" s="483"/>
      <c r="E19" s="484"/>
      <c r="F19" s="12" t="s">
        <v>160</v>
      </c>
      <c r="G19" s="5">
        <v>0.09</v>
      </c>
      <c r="H19" s="5">
        <v>0.67</v>
      </c>
      <c r="I19" s="14">
        <f t="shared" ref="I19:I25" si="7">0.4*H19</f>
        <v>0.26800000000000002</v>
      </c>
      <c r="J19" s="14">
        <f t="shared" si="4"/>
        <v>0.93800000000000006</v>
      </c>
      <c r="K19" s="14">
        <v>1</v>
      </c>
      <c r="L19" s="25">
        <f t="shared" ref="L19:L25" si="8">J19*K19</f>
        <v>0.93800000000000006</v>
      </c>
      <c r="M19" s="467"/>
      <c r="N19" s="521"/>
    </row>
    <row r="20" spans="2:14" ht="15" customHeight="1" x14ac:dyDescent="0.25">
      <c r="B20" s="527"/>
      <c r="C20" s="513"/>
      <c r="D20" s="479" t="s">
        <v>166</v>
      </c>
      <c r="E20" s="480"/>
      <c r="F20" s="47" t="s">
        <v>157</v>
      </c>
      <c r="G20" s="13">
        <v>2</v>
      </c>
      <c r="H20" s="13">
        <v>5.0599999999999996</v>
      </c>
      <c r="I20" s="18">
        <f t="shared" si="7"/>
        <v>2.024</v>
      </c>
      <c r="J20" s="18">
        <f t="shared" si="4"/>
        <v>7.0839999999999996</v>
      </c>
      <c r="K20" s="18">
        <v>2</v>
      </c>
      <c r="L20" s="26">
        <f t="shared" si="8"/>
        <v>14.167999999999999</v>
      </c>
      <c r="M20" s="465">
        <f>SUM(L20:L26)</f>
        <v>32.199999999999996</v>
      </c>
      <c r="N20" s="521"/>
    </row>
    <row r="21" spans="2:14" ht="15" customHeight="1" x14ac:dyDescent="0.25">
      <c r="B21" s="527"/>
      <c r="C21" s="513"/>
      <c r="D21" s="482"/>
      <c r="E21" s="463"/>
      <c r="F21" s="10" t="s">
        <v>132</v>
      </c>
      <c r="G21" s="4">
        <v>0.37</v>
      </c>
      <c r="H21" s="4">
        <v>1.26</v>
      </c>
      <c r="I21" s="8">
        <f t="shared" si="7"/>
        <v>0.504</v>
      </c>
      <c r="J21" s="8">
        <f t="shared" si="4"/>
        <v>1.764</v>
      </c>
      <c r="K21" s="28">
        <v>2</v>
      </c>
      <c r="L21" s="23">
        <f t="shared" si="8"/>
        <v>3.528</v>
      </c>
      <c r="M21" s="466"/>
      <c r="N21" s="521"/>
    </row>
    <row r="22" spans="2:14" ht="15" customHeight="1" x14ac:dyDescent="0.25">
      <c r="B22" s="527"/>
      <c r="C22" s="513"/>
      <c r="D22" s="482"/>
      <c r="E22" s="463"/>
      <c r="F22" s="10" t="s">
        <v>158</v>
      </c>
      <c r="G22" s="4">
        <v>0.28000000000000003</v>
      </c>
      <c r="H22" s="4">
        <v>1.26</v>
      </c>
      <c r="I22" s="8">
        <f t="shared" si="7"/>
        <v>0.504</v>
      </c>
      <c r="J22" s="8">
        <f t="shared" si="4"/>
        <v>1.764</v>
      </c>
      <c r="K22" s="28">
        <v>2</v>
      </c>
      <c r="L22" s="23">
        <f t="shared" si="8"/>
        <v>3.528</v>
      </c>
      <c r="M22" s="466"/>
      <c r="N22" s="521"/>
    </row>
    <row r="23" spans="2:14" ht="15" customHeight="1" x14ac:dyDescent="0.25">
      <c r="B23" s="527"/>
      <c r="C23" s="513"/>
      <c r="D23" s="482"/>
      <c r="E23" s="463"/>
      <c r="F23" s="10" t="s">
        <v>161</v>
      </c>
      <c r="G23" s="4">
        <v>0.76</v>
      </c>
      <c r="H23" s="4">
        <v>2.5</v>
      </c>
      <c r="I23" s="8">
        <f t="shared" si="7"/>
        <v>1</v>
      </c>
      <c r="J23" s="8">
        <f t="shared" si="4"/>
        <v>3.5</v>
      </c>
      <c r="K23" s="28">
        <v>2</v>
      </c>
      <c r="L23" s="23">
        <f t="shared" si="8"/>
        <v>7</v>
      </c>
      <c r="M23" s="466"/>
      <c r="N23" s="521"/>
    </row>
    <row r="24" spans="2:14" ht="15" customHeight="1" x14ac:dyDescent="0.25">
      <c r="B24" s="527"/>
      <c r="C24" s="513"/>
      <c r="D24" s="482"/>
      <c r="E24" s="463"/>
      <c r="F24" s="21" t="s">
        <v>134</v>
      </c>
      <c r="G24" s="4">
        <v>0.47</v>
      </c>
      <c r="H24" s="4">
        <v>1.19</v>
      </c>
      <c r="I24" s="8">
        <f t="shared" si="7"/>
        <v>0.47599999999999998</v>
      </c>
      <c r="J24" s="8">
        <f t="shared" si="4"/>
        <v>1.6659999999999999</v>
      </c>
      <c r="K24" s="8">
        <v>1</v>
      </c>
      <c r="L24" s="23">
        <f t="shared" si="8"/>
        <v>1.6659999999999999</v>
      </c>
      <c r="M24" s="466"/>
      <c r="N24" s="521"/>
    </row>
    <row r="25" spans="2:14" ht="15" customHeight="1" x14ac:dyDescent="0.25">
      <c r="B25" s="527"/>
      <c r="C25" s="513"/>
      <c r="D25" s="482"/>
      <c r="E25" s="463"/>
      <c r="F25" s="10" t="s">
        <v>159</v>
      </c>
      <c r="G25" s="4">
        <v>0.42</v>
      </c>
      <c r="H25" s="4">
        <v>0.98</v>
      </c>
      <c r="I25" s="8">
        <f t="shared" si="7"/>
        <v>0.39200000000000002</v>
      </c>
      <c r="J25" s="8">
        <f t="shared" si="4"/>
        <v>1.3719999999999999</v>
      </c>
      <c r="K25" s="8">
        <v>1</v>
      </c>
      <c r="L25" s="23">
        <f t="shared" si="8"/>
        <v>1.3719999999999999</v>
      </c>
      <c r="M25" s="466"/>
      <c r="N25" s="521"/>
    </row>
    <row r="26" spans="2:14" ht="15" customHeight="1" thickBot="1" x14ac:dyDescent="0.3">
      <c r="B26" s="527"/>
      <c r="C26" s="513"/>
      <c r="D26" s="482"/>
      <c r="E26" s="463"/>
      <c r="F26" s="11" t="s">
        <v>160</v>
      </c>
      <c r="G26" s="287">
        <v>0.09</v>
      </c>
      <c r="H26" s="287">
        <v>0.67</v>
      </c>
      <c r="I26" s="294">
        <f>0.4*H26</f>
        <v>0.26800000000000002</v>
      </c>
      <c r="J26" s="294">
        <f t="shared" si="4"/>
        <v>0.93800000000000006</v>
      </c>
      <c r="K26" s="294">
        <v>1</v>
      </c>
      <c r="L26" s="298">
        <f>J26*K26</f>
        <v>0.93800000000000006</v>
      </c>
      <c r="M26" s="467"/>
      <c r="N26" s="521"/>
    </row>
    <row r="27" spans="2:14" ht="15" customHeight="1" x14ac:dyDescent="0.25">
      <c r="B27" s="527"/>
      <c r="C27" s="513"/>
      <c r="D27" s="409" t="s">
        <v>89</v>
      </c>
      <c r="E27" s="410"/>
      <c r="F27" s="49" t="s">
        <v>162</v>
      </c>
      <c r="G27" s="183">
        <v>1.6</v>
      </c>
      <c r="H27" s="183">
        <v>4.3</v>
      </c>
      <c r="I27" s="184">
        <f>0.4*H27</f>
        <v>1.72</v>
      </c>
      <c r="J27" s="184">
        <f t="shared" si="4"/>
        <v>6.02</v>
      </c>
      <c r="K27" s="184">
        <v>3</v>
      </c>
      <c r="L27" s="288">
        <f t="shared" ref="L27:L54" si="9">J27*K27</f>
        <v>18.059999999999999</v>
      </c>
      <c r="M27" s="468">
        <f>SUM(L27:L28)</f>
        <v>23.06</v>
      </c>
      <c r="N27" s="521"/>
    </row>
    <row r="28" spans="2:14" ht="15" customHeight="1" thickBot="1" x14ac:dyDescent="0.3">
      <c r="B28" s="527"/>
      <c r="C28" s="513"/>
      <c r="D28" s="411"/>
      <c r="E28" s="412"/>
      <c r="F28" s="346" t="s">
        <v>163</v>
      </c>
      <c r="G28" s="346"/>
      <c r="H28" s="346"/>
      <c r="I28" s="346"/>
      <c r="J28" s="294">
        <v>5</v>
      </c>
      <c r="K28" s="294">
        <v>1</v>
      </c>
      <c r="L28" s="298">
        <f t="shared" si="9"/>
        <v>5</v>
      </c>
      <c r="M28" s="524"/>
      <c r="N28" s="521"/>
    </row>
    <row r="29" spans="2:14" ht="15" customHeight="1" x14ac:dyDescent="0.25">
      <c r="B29" s="527"/>
      <c r="C29" s="513"/>
      <c r="D29" s="460" t="s">
        <v>208</v>
      </c>
      <c r="E29" s="185" t="s">
        <v>10</v>
      </c>
      <c r="F29" s="366" t="s">
        <v>176</v>
      </c>
      <c r="G29" s="366"/>
      <c r="H29" s="366"/>
      <c r="I29" s="366"/>
      <c r="J29" s="184">
        <v>5</v>
      </c>
      <c r="K29" s="184">
        <v>1</v>
      </c>
      <c r="L29" s="288">
        <f t="shared" si="9"/>
        <v>5</v>
      </c>
      <c r="M29" s="465">
        <f>SUM(L29:L38)</f>
        <v>27.34</v>
      </c>
      <c r="N29" s="521"/>
    </row>
    <row r="30" spans="2:14" ht="15" customHeight="1" x14ac:dyDescent="0.25">
      <c r="B30" s="527"/>
      <c r="C30" s="513"/>
      <c r="D30" s="424"/>
      <c r="E30" s="76" t="s">
        <v>164</v>
      </c>
      <c r="F30" s="364" t="s">
        <v>182</v>
      </c>
      <c r="G30" s="364"/>
      <c r="H30" s="364"/>
      <c r="I30" s="364"/>
      <c r="J30" s="290">
        <v>4</v>
      </c>
      <c r="K30" s="290">
        <v>1</v>
      </c>
      <c r="L30" s="284">
        <f t="shared" si="9"/>
        <v>4</v>
      </c>
      <c r="M30" s="466"/>
      <c r="N30" s="521"/>
    </row>
    <row r="31" spans="2:14" ht="15" customHeight="1" x14ac:dyDescent="0.25">
      <c r="B31" s="527"/>
      <c r="C31" s="513"/>
      <c r="D31" s="424"/>
      <c r="E31" s="362" t="s">
        <v>224</v>
      </c>
      <c r="F31" s="21" t="s">
        <v>48</v>
      </c>
      <c r="G31" s="206">
        <v>0.43</v>
      </c>
      <c r="H31" s="286">
        <v>0.9</v>
      </c>
      <c r="I31" s="161">
        <f>0.4*H31</f>
        <v>0.36000000000000004</v>
      </c>
      <c r="J31" s="290">
        <f>SUM(H31:I31)</f>
        <v>1.26</v>
      </c>
      <c r="K31" s="290">
        <v>1</v>
      </c>
      <c r="L31" s="295">
        <f t="shared" si="9"/>
        <v>1.26</v>
      </c>
      <c r="M31" s="466"/>
      <c r="N31" s="521"/>
    </row>
    <row r="32" spans="2:14" ht="15" customHeight="1" x14ac:dyDescent="0.25">
      <c r="B32" s="527"/>
      <c r="C32" s="513"/>
      <c r="D32" s="424"/>
      <c r="E32" s="362"/>
      <c r="F32" s="21" t="s">
        <v>47</v>
      </c>
      <c r="G32" s="286">
        <v>0.6</v>
      </c>
      <c r="H32" s="286">
        <v>0.9</v>
      </c>
      <c r="I32" s="161">
        <f t="shared" ref="I32" si="10">0.4*H32</f>
        <v>0.36000000000000004</v>
      </c>
      <c r="J32" s="290">
        <f t="shared" ref="J32" si="11">SUM(H32:I32)</f>
        <v>1.26</v>
      </c>
      <c r="K32" s="290">
        <v>1</v>
      </c>
      <c r="L32" s="295">
        <f t="shared" si="9"/>
        <v>1.26</v>
      </c>
      <c r="M32" s="466"/>
      <c r="N32" s="521"/>
    </row>
    <row r="33" spans="2:14" ht="15" customHeight="1" x14ac:dyDescent="0.25">
      <c r="B33" s="527"/>
      <c r="C33" s="513"/>
      <c r="D33" s="424"/>
      <c r="E33" s="362"/>
      <c r="F33" s="21" t="s">
        <v>75</v>
      </c>
      <c r="G33" s="206">
        <v>0.43</v>
      </c>
      <c r="H33" s="286">
        <v>2.8</v>
      </c>
      <c r="I33" s="161">
        <f>0.4*H33</f>
        <v>1.1199999999999999</v>
      </c>
      <c r="J33" s="290">
        <f>SUM(H33:I33)</f>
        <v>3.92</v>
      </c>
      <c r="K33" s="290">
        <v>1</v>
      </c>
      <c r="L33" s="295">
        <f>J33*K33</f>
        <v>3.92</v>
      </c>
      <c r="M33" s="466"/>
      <c r="N33" s="521"/>
    </row>
    <row r="34" spans="2:14" ht="15" customHeight="1" x14ac:dyDescent="0.25">
      <c r="B34" s="527"/>
      <c r="C34" s="513"/>
      <c r="D34" s="424"/>
      <c r="E34" s="362"/>
      <c r="F34" s="21" t="s">
        <v>76</v>
      </c>
      <c r="G34" s="286">
        <v>0.6</v>
      </c>
      <c r="H34" s="286">
        <v>1.95</v>
      </c>
      <c r="I34" s="161">
        <f>0.4*H34</f>
        <v>0.78</v>
      </c>
      <c r="J34" s="290">
        <f>SUM(H34:I34)</f>
        <v>2.73</v>
      </c>
      <c r="K34" s="290">
        <v>1</v>
      </c>
      <c r="L34" s="295">
        <f>J34*K34</f>
        <v>2.73</v>
      </c>
      <c r="M34" s="466"/>
      <c r="N34" s="521"/>
    </row>
    <row r="35" spans="2:14" ht="15" customHeight="1" x14ac:dyDescent="0.25">
      <c r="B35" s="527"/>
      <c r="C35" s="513"/>
      <c r="D35" s="424"/>
      <c r="E35" s="362" t="s">
        <v>225</v>
      </c>
      <c r="F35" s="21" t="s">
        <v>48</v>
      </c>
      <c r="G35" s="206">
        <v>0.43</v>
      </c>
      <c r="H35" s="286">
        <v>0.9</v>
      </c>
      <c r="I35" s="161">
        <f t="shared" ref="I35:I38" si="12">0.4*H35</f>
        <v>0.36000000000000004</v>
      </c>
      <c r="J35" s="290">
        <f t="shared" ref="J35:J38" si="13">SUM(H35:I35)</f>
        <v>1.26</v>
      </c>
      <c r="K35" s="290">
        <v>1</v>
      </c>
      <c r="L35" s="295">
        <f t="shared" ref="L35:L38" si="14">J35*K35</f>
        <v>1.26</v>
      </c>
      <c r="M35" s="466"/>
      <c r="N35" s="521"/>
    </row>
    <row r="36" spans="2:14" ht="15" customHeight="1" x14ac:dyDescent="0.25">
      <c r="B36" s="527"/>
      <c r="C36" s="513"/>
      <c r="D36" s="424"/>
      <c r="E36" s="362"/>
      <c r="F36" s="21" t="s">
        <v>47</v>
      </c>
      <c r="G36" s="286">
        <v>0.6</v>
      </c>
      <c r="H36" s="286">
        <v>0.9</v>
      </c>
      <c r="I36" s="161">
        <f t="shared" si="12"/>
        <v>0.36000000000000004</v>
      </c>
      <c r="J36" s="290">
        <f t="shared" si="13"/>
        <v>1.26</v>
      </c>
      <c r="K36" s="290">
        <v>1</v>
      </c>
      <c r="L36" s="295">
        <f t="shared" si="14"/>
        <v>1.26</v>
      </c>
      <c r="M36" s="466"/>
      <c r="N36" s="521"/>
    </row>
    <row r="37" spans="2:14" ht="15" customHeight="1" x14ac:dyDescent="0.25">
      <c r="B37" s="527"/>
      <c r="C37" s="513"/>
      <c r="D37" s="424"/>
      <c r="E37" s="362"/>
      <c r="F37" s="21" t="s">
        <v>75</v>
      </c>
      <c r="G37" s="206">
        <v>0.43</v>
      </c>
      <c r="H37" s="286">
        <v>2.8</v>
      </c>
      <c r="I37" s="161">
        <f t="shared" si="12"/>
        <v>1.1199999999999999</v>
      </c>
      <c r="J37" s="290">
        <f t="shared" si="13"/>
        <v>3.92</v>
      </c>
      <c r="K37" s="290">
        <v>1</v>
      </c>
      <c r="L37" s="295">
        <f t="shared" si="14"/>
        <v>3.92</v>
      </c>
      <c r="M37" s="466"/>
      <c r="N37" s="521"/>
    </row>
    <row r="38" spans="2:14" ht="15" customHeight="1" thickBot="1" x14ac:dyDescent="0.3">
      <c r="B38" s="527"/>
      <c r="C38" s="514"/>
      <c r="D38" s="446"/>
      <c r="E38" s="402"/>
      <c r="F38" s="50" t="s">
        <v>76</v>
      </c>
      <c r="G38" s="293">
        <v>0.6</v>
      </c>
      <c r="H38" s="293">
        <v>1.95</v>
      </c>
      <c r="I38" s="19">
        <f t="shared" si="12"/>
        <v>0.78</v>
      </c>
      <c r="J38" s="291">
        <f t="shared" si="13"/>
        <v>2.73</v>
      </c>
      <c r="K38" s="291">
        <v>1</v>
      </c>
      <c r="L38" s="29">
        <f t="shared" si="14"/>
        <v>2.73</v>
      </c>
      <c r="M38" s="467"/>
      <c r="N38" s="521"/>
    </row>
    <row r="39" spans="2:14" ht="15" customHeight="1" x14ac:dyDescent="0.25">
      <c r="B39" s="527"/>
      <c r="C39" s="512" t="s">
        <v>401</v>
      </c>
      <c r="D39" s="458" t="s">
        <v>212</v>
      </c>
      <c r="E39" s="299" t="s">
        <v>262</v>
      </c>
      <c r="F39" s="367" t="s">
        <v>354</v>
      </c>
      <c r="G39" s="367"/>
      <c r="H39" s="367"/>
      <c r="I39" s="367"/>
      <c r="J39" s="289">
        <v>30</v>
      </c>
      <c r="K39" s="292">
        <v>1</v>
      </c>
      <c r="L39" s="296">
        <f t="shared" si="9"/>
        <v>30</v>
      </c>
      <c r="M39" s="465">
        <f>SUM(L39:L40)</f>
        <v>44.503999999999998</v>
      </c>
      <c r="N39" s="521"/>
    </row>
    <row r="40" spans="2:14" ht="15" customHeight="1" thickBot="1" x14ac:dyDescent="0.3">
      <c r="B40" s="527"/>
      <c r="C40" s="513"/>
      <c r="D40" s="446"/>
      <c r="E40" s="285" t="s">
        <v>1</v>
      </c>
      <c r="F40" s="50" t="s">
        <v>11</v>
      </c>
      <c r="G40" s="30">
        <v>3.81</v>
      </c>
      <c r="H40" s="30">
        <v>10.36</v>
      </c>
      <c r="I40" s="291">
        <f t="shared" ref="I40" si="15">0.4*H40</f>
        <v>4.1440000000000001</v>
      </c>
      <c r="J40" s="291">
        <f t="shared" ref="J40" si="16">SUM(H40:I40)</f>
        <v>14.504</v>
      </c>
      <c r="K40" s="293">
        <v>1</v>
      </c>
      <c r="L40" s="297">
        <f t="shared" si="9"/>
        <v>14.504</v>
      </c>
      <c r="M40" s="467"/>
      <c r="N40" s="521"/>
    </row>
    <row r="41" spans="2:14" ht="15" customHeight="1" x14ac:dyDescent="0.25">
      <c r="B41" s="527"/>
      <c r="C41" s="513"/>
      <c r="D41" s="482" t="s">
        <v>165</v>
      </c>
      <c r="E41" s="463"/>
      <c r="F41" s="45" t="s">
        <v>157</v>
      </c>
      <c r="G41" s="292">
        <v>2</v>
      </c>
      <c r="H41" s="292">
        <v>5.0599999999999996</v>
      </c>
      <c r="I41" s="289">
        <f t="shared" ref="I41:I54" si="17">0.4*H41</f>
        <v>2.024</v>
      </c>
      <c r="J41" s="289">
        <f t="shared" ref="J41:J61" si="18">SUM(H41:I41)</f>
        <v>7.0839999999999996</v>
      </c>
      <c r="K41" s="289">
        <v>2</v>
      </c>
      <c r="L41" s="296">
        <f t="shared" si="9"/>
        <v>14.167999999999999</v>
      </c>
      <c r="M41" s="465">
        <f>SUM(L41:L47)</f>
        <v>32.199999999999996</v>
      </c>
      <c r="N41" s="521"/>
    </row>
    <row r="42" spans="2:14" ht="15" customHeight="1" x14ac:dyDescent="0.25">
      <c r="B42" s="527"/>
      <c r="C42" s="513"/>
      <c r="D42" s="482"/>
      <c r="E42" s="463"/>
      <c r="F42" s="10" t="s">
        <v>132</v>
      </c>
      <c r="G42" s="4">
        <v>0.37</v>
      </c>
      <c r="H42" s="4">
        <v>1.26</v>
      </c>
      <c r="I42" s="8">
        <f t="shared" si="17"/>
        <v>0.504</v>
      </c>
      <c r="J42" s="8">
        <f t="shared" si="18"/>
        <v>1.764</v>
      </c>
      <c r="K42" s="28">
        <v>2</v>
      </c>
      <c r="L42" s="23">
        <f t="shared" si="9"/>
        <v>3.528</v>
      </c>
      <c r="M42" s="466"/>
      <c r="N42" s="521"/>
    </row>
    <row r="43" spans="2:14" ht="15" customHeight="1" x14ac:dyDescent="0.25">
      <c r="B43" s="527"/>
      <c r="C43" s="513"/>
      <c r="D43" s="482"/>
      <c r="E43" s="463"/>
      <c r="F43" s="10" t="s">
        <v>158</v>
      </c>
      <c r="G43" s="4">
        <v>0.28000000000000003</v>
      </c>
      <c r="H43" s="4">
        <v>1.26</v>
      </c>
      <c r="I43" s="8">
        <f t="shared" si="17"/>
        <v>0.504</v>
      </c>
      <c r="J43" s="8">
        <f t="shared" si="18"/>
        <v>1.764</v>
      </c>
      <c r="K43" s="28">
        <v>2</v>
      </c>
      <c r="L43" s="23">
        <f t="shared" si="9"/>
        <v>3.528</v>
      </c>
      <c r="M43" s="466"/>
      <c r="N43" s="521"/>
    </row>
    <row r="44" spans="2:14" ht="15" customHeight="1" x14ac:dyDescent="0.25">
      <c r="B44" s="527"/>
      <c r="C44" s="513"/>
      <c r="D44" s="482"/>
      <c r="E44" s="463"/>
      <c r="F44" s="10" t="s">
        <v>161</v>
      </c>
      <c r="G44" s="4">
        <v>0.76</v>
      </c>
      <c r="H44" s="4">
        <v>2.5</v>
      </c>
      <c r="I44" s="8">
        <f t="shared" si="17"/>
        <v>1</v>
      </c>
      <c r="J44" s="8">
        <f t="shared" si="18"/>
        <v>3.5</v>
      </c>
      <c r="K44" s="28">
        <v>2</v>
      </c>
      <c r="L44" s="23">
        <f t="shared" si="9"/>
        <v>7</v>
      </c>
      <c r="M44" s="466"/>
      <c r="N44" s="521"/>
    </row>
    <row r="45" spans="2:14" ht="15" customHeight="1" x14ac:dyDescent="0.25">
      <c r="B45" s="527"/>
      <c r="C45" s="513"/>
      <c r="D45" s="482"/>
      <c r="E45" s="463"/>
      <c r="F45" s="21" t="s">
        <v>134</v>
      </c>
      <c r="G45" s="4">
        <v>0.47</v>
      </c>
      <c r="H45" s="4">
        <v>1.19</v>
      </c>
      <c r="I45" s="8">
        <f t="shared" si="17"/>
        <v>0.47599999999999998</v>
      </c>
      <c r="J45" s="8">
        <f t="shared" si="18"/>
        <v>1.6659999999999999</v>
      </c>
      <c r="K45" s="8">
        <v>1</v>
      </c>
      <c r="L45" s="23">
        <f t="shared" si="9"/>
        <v>1.6659999999999999</v>
      </c>
      <c r="M45" s="466"/>
      <c r="N45" s="521"/>
    </row>
    <row r="46" spans="2:14" ht="15" customHeight="1" x14ac:dyDescent="0.25">
      <c r="B46" s="527"/>
      <c r="C46" s="513"/>
      <c r="D46" s="482"/>
      <c r="E46" s="463"/>
      <c r="F46" s="10" t="s">
        <v>159</v>
      </c>
      <c r="G46" s="4">
        <v>0.42</v>
      </c>
      <c r="H46" s="4">
        <v>0.98</v>
      </c>
      <c r="I46" s="8">
        <f t="shared" si="17"/>
        <v>0.39200000000000002</v>
      </c>
      <c r="J46" s="8">
        <f t="shared" si="18"/>
        <v>1.3719999999999999</v>
      </c>
      <c r="K46" s="8">
        <v>1</v>
      </c>
      <c r="L46" s="23">
        <f t="shared" si="9"/>
        <v>1.3719999999999999</v>
      </c>
      <c r="M46" s="466"/>
      <c r="N46" s="521"/>
    </row>
    <row r="47" spans="2:14" ht="15" customHeight="1" thickBot="1" x14ac:dyDescent="0.3">
      <c r="B47" s="527"/>
      <c r="C47" s="513"/>
      <c r="D47" s="483"/>
      <c r="E47" s="484"/>
      <c r="F47" s="12" t="s">
        <v>160</v>
      </c>
      <c r="G47" s="5">
        <v>0.09</v>
      </c>
      <c r="H47" s="5">
        <v>0.67</v>
      </c>
      <c r="I47" s="14">
        <f t="shared" si="17"/>
        <v>0.26800000000000002</v>
      </c>
      <c r="J47" s="14">
        <f t="shared" si="18"/>
        <v>0.93800000000000006</v>
      </c>
      <c r="K47" s="14">
        <v>1</v>
      </c>
      <c r="L47" s="25">
        <f t="shared" si="9"/>
        <v>0.93800000000000006</v>
      </c>
      <c r="M47" s="467"/>
      <c r="N47" s="521"/>
    </row>
    <row r="48" spans="2:14" ht="15" customHeight="1" x14ac:dyDescent="0.25">
      <c r="B48" s="527"/>
      <c r="C48" s="513"/>
      <c r="D48" s="479" t="s">
        <v>397</v>
      </c>
      <c r="E48" s="480"/>
      <c r="F48" s="47" t="s">
        <v>157</v>
      </c>
      <c r="G48" s="13">
        <v>2</v>
      </c>
      <c r="H48" s="13">
        <v>5.0599999999999996</v>
      </c>
      <c r="I48" s="18">
        <f t="shared" si="17"/>
        <v>2.024</v>
      </c>
      <c r="J48" s="18">
        <f t="shared" si="18"/>
        <v>7.0839999999999996</v>
      </c>
      <c r="K48" s="18">
        <v>2</v>
      </c>
      <c r="L48" s="26">
        <f t="shared" si="9"/>
        <v>14.167999999999999</v>
      </c>
      <c r="M48" s="465">
        <f>SUM(L48:L54)</f>
        <v>32.199999999999996</v>
      </c>
      <c r="N48" s="521"/>
    </row>
    <row r="49" spans="2:14" ht="15" customHeight="1" x14ac:dyDescent="0.25">
      <c r="B49" s="527"/>
      <c r="C49" s="513"/>
      <c r="D49" s="482"/>
      <c r="E49" s="463"/>
      <c r="F49" s="10" t="s">
        <v>132</v>
      </c>
      <c r="G49" s="4">
        <v>0.37</v>
      </c>
      <c r="H49" s="4">
        <v>1.26</v>
      </c>
      <c r="I49" s="8">
        <f t="shared" si="17"/>
        <v>0.504</v>
      </c>
      <c r="J49" s="8">
        <f t="shared" si="18"/>
        <v>1.764</v>
      </c>
      <c r="K49" s="28">
        <v>2</v>
      </c>
      <c r="L49" s="23">
        <f t="shared" si="9"/>
        <v>3.528</v>
      </c>
      <c r="M49" s="466"/>
      <c r="N49" s="521"/>
    </row>
    <row r="50" spans="2:14" ht="15" customHeight="1" x14ac:dyDescent="0.25">
      <c r="B50" s="527"/>
      <c r="C50" s="513"/>
      <c r="D50" s="482"/>
      <c r="E50" s="463"/>
      <c r="F50" s="10" t="s">
        <v>158</v>
      </c>
      <c r="G50" s="4">
        <v>0.28000000000000003</v>
      </c>
      <c r="H50" s="4">
        <v>1.26</v>
      </c>
      <c r="I50" s="8">
        <f t="shared" si="17"/>
        <v>0.504</v>
      </c>
      <c r="J50" s="8">
        <f t="shared" si="18"/>
        <v>1.764</v>
      </c>
      <c r="K50" s="28">
        <v>2</v>
      </c>
      <c r="L50" s="23">
        <f t="shared" si="9"/>
        <v>3.528</v>
      </c>
      <c r="M50" s="466"/>
      <c r="N50" s="521"/>
    </row>
    <row r="51" spans="2:14" ht="15" customHeight="1" x14ac:dyDescent="0.25">
      <c r="B51" s="527"/>
      <c r="C51" s="513"/>
      <c r="D51" s="482"/>
      <c r="E51" s="463"/>
      <c r="F51" s="10" t="s">
        <v>161</v>
      </c>
      <c r="G51" s="4">
        <v>0.76</v>
      </c>
      <c r="H51" s="4">
        <v>2.5</v>
      </c>
      <c r="I51" s="8">
        <f t="shared" si="17"/>
        <v>1</v>
      </c>
      <c r="J51" s="8">
        <f t="shared" si="18"/>
        <v>3.5</v>
      </c>
      <c r="K51" s="28">
        <v>2</v>
      </c>
      <c r="L51" s="23">
        <f t="shared" si="9"/>
        <v>7</v>
      </c>
      <c r="M51" s="466"/>
      <c r="N51" s="521"/>
    </row>
    <row r="52" spans="2:14" ht="15" customHeight="1" x14ac:dyDescent="0.25">
      <c r="B52" s="527"/>
      <c r="C52" s="513"/>
      <c r="D52" s="482"/>
      <c r="E52" s="463"/>
      <c r="F52" s="21" t="s">
        <v>134</v>
      </c>
      <c r="G52" s="4">
        <v>0.47</v>
      </c>
      <c r="H52" s="4">
        <v>1.19</v>
      </c>
      <c r="I52" s="8">
        <f t="shared" si="17"/>
        <v>0.47599999999999998</v>
      </c>
      <c r="J52" s="8">
        <f t="shared" si="18"/>
        <v>1.6659999999999999</v>
      </c>
      <c r="K52" s="8">
        <v>1</v>
      </c>
      <c r="L52" s="23">
        <f t="shared" si="9"/>
        <v>1.6659999999999999</v>
      </c>
      <c r="M52" s="466"/>
      <c r="N52" s="521"/>
    </row>
    <row r="53" spans="2:14" ht="15" customHeight="1" x14ac:dyDescent="0.25">
      <c r="B53" s="527"/>
      <c r="C53" s="513"/>
      <c r="D53" s="482"/>
      <c r="E53" s="463"/>
      <c r="F53" s="10" t="s">
        <v>159</v>
      </c>
      <c r="G53" s="4">
        <v>0.42</v>
      </c>
      <c r="H53" s="4">
        <v>0.98</v>
      </c>
      <c r="I53" s="8">
        <f t="shared" si="17"/>
        <v>0.39200000000000002</v>
      </c>
      <c r="J53" s="8">
        <f t="shared" si="18"/>
        <v>1.3719999999999999</v>
      </c>
      <c r="K53" s="8">
        <v>1</v>
      </c>
      <c r="L53" s="23">
        <f t="shared" si="9"/>
        <v>1.3719999999999999</v>
      </c>
      <c r="M53" s="466"/>
      <c r="N53" s="521"/>
    </row>
    <row r="54" spans="2:14" ht="15" customHeight="1" thickBot="1" x14ac:dyDescent="0.3">
      <c r="B54" s="527"/>
      <c r="C54" s="513"/>
      <c r="D54" s="482"/>
      <c r="E54" s="463"/>
      <c r="F54" s="11" t="s">
        <v>160</v>
      </c>
      <c r="G54" s="36">
        <v>0.09</v>
      </c>
      <c r="H54" s="36">
        <v>0.67</v>
      </c>
      <c r="I54" s="43">
        <f t="shared" si="17"/>
        <v>0.26800000000000002</v>
      </c>
      <c r="J54" s="43">
        <f t="shared" si="18"/>
        <v>0.93800000000000006</v>
      </c>
      <c r="K54" s="43">
        <v>1</v>
      </c>
      <c r="L54" s="48">
        <f t="shared" si="9"/>
        <v>0.93800000000000006</v>
      </c>
      <c r="M54" s="467"/>
      <c r="N54" s="521"/>
    </row>
    <row r="55" spans="2:14" ht="15" customHeight="1" x14ac:dyDescent="0.25">
      <c r="B55" s="527"/>
      <c r="C55" s="513"/>
      <c r="D55" s="525" t="s">
        <v>398</v>
      </c>
      <c r="E55" s="492"/>
      <c r="F55" s="49" t="s">
        <v>157</v>
      </c>
      <c r="G55" s="13">
        <v>2</v>
      </c>
      <c r="H55" s="13">
        <v>5.0599999999999996</v>
      </c>
      <c r="I55" s="18">
        <f t="shared" ref="I55:I61" si="19">0.4*H55</f>
        <v>2.024</v>
      </c>
      <c r="J55" s="18">
        <f t="shared" si="18"/>
        <v>7.0839999999999996</v>
      </c>
      <c r="K55" s="18">
        <v>2</v>
      </c>
      <c r="L55" s="26">
        <f t="shared" ref="L55:L62" si="20">J55*K55</f>
        <v>14.167999999999999</v>
      </c>
      <c r="M55" s="465">
        <f>SUM(L55:L62)</f>
        <v>33.199999999999996</v>
      </c>
      <c r="N55" s="521"/>
    </row>
    <row r="56" spans="2:14" ht="15" customHeight="1" x14ac:dyDescent="0.25">
      <c r="B56" s="527"/>
      <c r="C56" s="513"/>
      <c r="D56" s="529"/>
      <c r="E56" s="477"/>
      <c r="F56" s="21" t="s">
        <v>132</v>
      </c>
      <c r="G56" s="4">
        <v>0.37</v>
      </c>
      <c r="H56" s="4">
        <v>1.26</v>
      </c>
      <c r="I56" s="8">
        <f t="shared" si="19"/>
        <v>0.504</v>
      </c>
      <c r="J56" s="8">
        <f t="shared" si="18"/>
        <v>1.764</v>
      </c>
      <c r="K56" s="8">
        <v>2</v>
      </c>
      <c r="L56" s="23">
        <f t="shared" si="20"/>
        <v>3.528</v>
      </c>
      <c r="M56" s="466"/>
      <c r="N56" s="521"/>
    </row>
    <row r="57" spans="2:14" ht="15" customHeight="1" x14ac:dyDescent="0.25">
      <c r="B57" s="527"/>
      <c r="C57" s="513"/>
      <c r="D57" s="529"/>
      <c r="E57" s="477"/>
      <c r="F57" s="21" t="s">
        <v>158</v>
      </c>
      <c r="G57" s="4">
        <v>0.28000000000000003</v>
      </c>
      <c r="H57" s="4">
        <v>1.26</v>
      </c>
      <c r="I57" s="8">
        <f t="shared" si="19"/>
        <v>0.504</v>
      </c>
      <c r="J57" s="8">
        <f t="shared" si="18"/>
        <v>1.764</v>
      </c>
      <c r="K57" s="8">
        <v>2</v>
      </c>
      <c r="L57" s="23">
        <f t="shared" si="20"/>
        <v>3.528</v>
      </c>
      <c r="M57" s="466"/>
      <c r="N57" s="521"/>
    </row>
    <row r="58" spans="2:14" ht="15" customHeight="1" x14ac:dyDescent="0.25">
      <c r="B58" s="527"/>
      <c r="C58" s="513"/>
      <c r="D58" s="529"/>
      <c r="E58" s="477"/>
      <c r="F58" s="21" t="s">
        <v>161</v>
      </c>
      <c r="G58" s="4">
        <v>0.76</v>
      </c>
      <c r="H58" s="4">
        <v>2.5</v>
      </c>
      <c r="I58" s="8">
        <f t="shared" si="19"/>
        <v>1</v>
      </c>
      <c r="J58" s="8">
        <f t="shared" si="18"/>
        <v>3.5</v>
      </c>
      <c r="K58" s="8">
        <v>2</v>
      </c>
      <c r="L58" s="23">
        <f t="shared" si="20"/>
        <v>7</v>
      </c>
      <c r="M58" s="466"/>
      <c r="N58" s="521"/>
    </row>
    <row r="59" spans="2:14" ht="15" customHeight="1" x14ac:dyDescent="0.25">
      <c r="B59" s="527"/>
      <c r="C59" s="513"/>
      <c r="D59" s="529"/>
      <c r="E59" s="477"/>
      <c r="F59" s="21" t="s">
        <v>134</v>
      </c>
      <c r="G59" s="4">
        <v>0.47</v>
      </c>
      <c r="H59" s="4">
        <v>1.19</v>
      </c>
      <c r="I59" s="8">
        <f t="shared" si="19"/>
        <v>0.47599999999999998</v>
      </c>
      <c r="J59" s="8">
        <f t="shared" si="18"/>
        <v>1.6659999999999999</v>
      </c>
      <c r="K59" s="8">
        <v>1</v>
      </c>
      <c r="L59" s="23">
        <f t="shared" si="20"/>
        <v>1.6659999999999999</v>
      </c>
      <c r="M59" s="466"/>
      <c r="N59" s="521"/>
    </row>
    <row r="60" spans="2:14" ht="15" customHeight="1" x14ac:dyDescent="0.25">
      <c r="B60" s="527"/>
      <c r="C60" s="513"/>
      <c r="D60" s="529"/>
      <c r="E60" s="477"/>
      <c r="F60" s="21" t="s">
        <v>159</v>
      </c>
      <c r="G60" s="4">
        <v>0.42</v>
      </c>
      <c r="H60" s="4">
        <v>0.98</v>
      </c>
      <c r="I60" s="8">
        <f t="shared" si="19"/>
        <v>0.39200000000000002</v>
      </c>
      <c r="J60" s="8">
        <f t="shared" si="18"/>
        <v>1.3719999999999999</v>
      </c>
      <c r="K60" s="8">
        <v>1</v>
      </c>
      <c r="L60" s="23">
        <f t="shared" si="20"/>
        <v>1.3719999999999999</v>
      </c>
      <c r="M60" s="466"/>
      <c r="N60" s="521"/>
    </row>
    <row r="61" spans="2:14" ht="15" customHeight="1" x14ac:dyDescent="0.25">
      <c r="B61" s="527"/>
      <c r="C61" s="513"/>
      <c r="D61" s="529"/>
      <c r="E61" s="477"/>
      <c r="F61" s="21" t="s">
        <v>160</v>
      </c>
      <c r="G61" s="4">
        <v>0.09</v>
      </c>
      <c r="H61" s="4">
        <v>0.67</v>
      </c>
      <c r="I61" s="8">
        <f t="shared" si="19"/>
        <v>0.26800000000000002</v>
      </c>
      <c r="J61" s="8">
        <f t="shared" si="18"/>
        <v>0.93800000000000006</v>
      </c>
      <c r="K61" s="8">
        <v>1</v>
      </c>
      <c r="L61" s="23">
        <f t="shared" si="20"/>
        <v>0.93800000000000006</v>
      </c>
      <c r="M61" s="466"/>
      <c r="N61" s="521"/>
    </row>
    <row r="62" spans="2:14" ht="15" customHeight="1" thickBot="1" x14ac:dyDescent="0.3">
      <c r="B62" s="527"/>
      <c r="C62" s="513"/>
      <c r="D62" s="530"/>
      <c r="E62" s="531"/>
      <c r="F62" s="346" t="s">
        <v>276</v>
      </c>
      <c r="G62" s="346"/>
      <c r="H62" s="346"/>
      <c r="I62" s="346"/>
      <c r="J62" s="43">
        <v>1</v>
      </c>
      <c r="K62" s="43">
        <v>1</v>
      </c>
      <c r="L62" s="48">
        <f t="shared" si="20"/>
        <v>1</v>
      </c>
      <c r="M62" s="467"/>
      <c r="N62" s="521"/>
    </row>
    <row r="63" spans="2:14" ht="15" customHeight="1" x14ac:dyDescent="0.25">
      <c r="B63" s="527"/>
      <c r="C63" s="513"/>
      <c r="D63" s="525" t="s">
        <v>399</v>
      </c>
      <c r="E63" s="410"/>
      <c r="F63" s="49" t="s">
        <v>157</v>
      </c>
      <c r="G63" s="13">
        <v>2</v>
      </c>
      <c r="H63" s="13">
        <v>5.0599999999999996</v>
      </c>
      <c r="I63" s="18">
        <f t="shared" ref="I63:I69" si="21">0.4*H63</f>
        <v>2.024</v>
      </c>
      <c r="J63" s="18">
        <f t="shared" ref="J63:J100" si="22">SUM(H63:I63)</f>
        <v>7.0839999999999996</v>
      </c>
      <c r="K63" s="18">
        <v>2</v>
      </c>
      <c r="L63" s="26">
        <f t="shared" ref="L63:L73" si="23">J63*K63</f>
        <v>14.167999999999999</v>
      </c>
      <c r="M63" s="465">
        <f>SUM(L63:L69)</f>
        <v>39.269999999999996</v>
      </c>
      <c r="N63" s="521"/>
    </row>
    <row r="64" spans="2:14" ht="15" customHeight="1" x14ac:dyDescent="0.25">
      <c r="B64" s="527"/>
      <c r="C64" s="513"/>
      <c r="D64" s="448"/>
      <c r="E64" s="362"/>
      <c r="F64" s="21" t="s">
        <v>132</v>
      </c>
      <c r="G64" s="4">
        <v>0.37</v>
      </c>
      <c r="H64" s="4">
        <v>1.26</v>
      </c>
      <c r="I64" s="8">
        <f t="shared" si="21"/>
        <v>0.504</v>
      </c>
      <c r="J64" s="8">
        <f t="shared" si="22"/>
        <v>1.764</v>
      </c>
      <c r="K64" s="8">
        <v>2</v>
      </c>
      <c r="L64" s="23">
        <f t="shared" si="23"/>
        <v>3.528</v>
      </c>
      <c r="M64" s="466"/>
      <c r="N64" s="521"/>
    </row>
    <row r="65" spans="2:14" ht="15" customHeight="1" x14ac:dyDescent="0.25">
      <c r="B65" s="527"/>
      <c r="C65" s="513"/>
      <c r="D65" s="448"/>
      <c r="E65" s="362"/>
      <c r="F65" s="21" t="s">
        <v>158</v>
      </c>
      <c r="G65" s="4">
        <v>0.28000000000000003</v>
      </c>
      <c r="H65" s="4">
        <v>1.26</v>
      </c>
      <c r="I65" s="8">
        <f t="shared" si="21"/>
        <v>0.504</v>
      </c>
      <c r="J65" s="8">
        <f t="shared" si="22"/>
        <v>1.764</v>
      </c>
      <c r="K65" s="8">
        <v>2</v>
      </c>
      <c r="L65" s="23">
        <f t="shared" si="23"/>
        <v>3.528</v>
      </c>
      <c r="M65" s="466"/>
      <c r="N65" s="521"/>
    </row>
    <row r="66" spans="2:14" ht="15" customHeight="1" x14ac:dyDescent="0.25">
      <c r="B66" s="527"/>
      <c r="C66" s="513"/>
      <c r="D66" s="448"/>
      <c r="E66" s="362"/>
      <c r="F66" s="21" t="s">
        <v>161</v>
      </c>
      <c r="G66" s="4">
        <v>0.76</v>
      </c>
      <c r="H66" s="4">
        <v>2.5</v>
      </c>
      <c r="I66" s="8">
        <f t="shared" si="21"/>
        <v>1</v>
      </c>
      <c r="J66" s="8">
        <f t="shared" si="22"/>
        <v>3.5</v>
      </c>
      <c r="K66" s="8">
        <v>2</v>
      </c>
      <c r="L66" s="23">
        <f t="shared" si="23"/>
        <v>7</v>
      </c>
      <c r="M66" s="466"/>
      <c r="N66" s="521"/>
    </row>
    <row r="67" spans="2:14" ht="15" customHeight="1" x14ac:dyDescent="0.25">
      <c r="B67" s="527"/>
      <c r="C67" s="513"/>
      <c r="D67" s="448"/>
      <c r="E67" s="362"/>
      <c r="F67" s="21" t="s">
        <v>159</v>
      </c>
      <c r="G67" s="4">
        <v>0.42</v>
      </c>
      <c r="H67" s="4">
        <v>0.98</v>
      </c>
      <c r="I67" s="8">
        <f t="shared" si="21"/>
        <v>0.39200000000000002</v>
      </c>
      <c r="J67" s="8">
        <f t="shared" si="22"/>
        <v>1.3719999999999999</v>
      </c>
      <c r="K67" s="8">
        <v>1</v>
      </c>
      <c r="L67" s="23">
        <f t="shared" si="23"/>
        <v>1.3719999999999999</v>
      </c>
      <c r="M67" s="466"/>
      <c r="N67" s="521"/>
    </row>
    <row r="68" spans="2:14" ht="15" customHeight="1" x14ac:dyDescent="0.25">
      <c r="B68" s="527"/>
      <c r="C68" s="513"/>
      <c r="D68" s="448"/>
      <c r="E68" s="362"/>
      <c r="F68" s="21" t="s">
        <v>160</v>
      </c>
      <c r="G68" s="4">
        <v>0.09</v>
      </c>
      <c r="H68" s="4">
        <v>0.67</v>
      </c>
      <c r="I68" s="8">
        <f t="shared" si="21"/>
        <v>0.26800000000000002</v>
      </c>
      <c r="J68" s="8">
        <f t="shared" si="22"/>
        <v>0.93800000000000006</v>
      </c>
      <c r="K68" s="8">
        <v>1</v>
      </c>
      <c r="L68" s="23">
        <f t="shared" si="23"/>
        <v>0.93800000000000006</v>
      </c>
      <c r="M68" s="466"/>
      <c r="N68" s="521"/>
    </row>
    <row r="69" spans="2:14" ht="15" customHeight="1" thickBot="1" x14ac:dyDescent="0.3">
      <c r="B69" s="527"/>
      <c r="C69" s="513"/>
      <c r="D69" s="411"/>
      <c r="E69" s="412"/>
      <c r="F69" s="62" t="s">
        <v>169</v>
      </c>
      <c r="G69" s="287">
        <v>2.52</v>
      </c>
      <c r="H69" s="287">
        <v>6.24</v>
      </c>
      <c r="I69" s="294">
        <f t="shared" si="21"/>
        <v>2.4960000000000004</v>
      </c>
      <c r="J69" s="294">
        <f t="shared" si="22"/>
        <v>8.7360000000000007</v>
      </c>
      <c r="K69" s="294">
        <v>1</v>
      </c>
      <c r="L69" s="298">
        <f t="shared" si="23"/>
        <v>8.7360000000000007</v>
      </c>
      <c r="M69" s="467"/>
      <c r="N69" s="521"/>
    </row>
    <row r="70" spans="2:14" ht="15" customHeight="1" x14ac:dyDescent="0.25">
      <c r="B70" s="527"/>
      <c r="C70" s="513"/>
      <c r="D70" s="460" t="s">
        <v>208</v>
      </c>
      <c r="E70" s="185" t="s">
        <v>10</v>
      </c>
      <c r="F70" s="366" t="s">
        <v>176</v>
      </c>
      <c r="G70" s="366"/>
      <c r="H70" s="366"/>
      <c r="I70" s="366"/>
      <c r="J70" s="184">
        <v>5</v>
      </c>
      <c r="K70" s="184">
        <v>1</v>
      </c>
      <c r="L70" s="288">
        <f t="shared" si="23"/>
        <v>5</v>
      </c>
      <c r="M70" s="465">
        <f>SUM(L70:L79)</f>
        <v>27.34</v>
      </c>
      <c r="N70" s="521"/>
    </row>
    <row r="71" spans="2:14" ht="15" customHeight="1" x14ac:dyDescent="0.25">
      <c r="B71" s="527"/>
      <c r="C71" s="513"/>
      <c r="D71" s="424"/>
      <c r="E71" s="76" t="s">
        <v>164</v>
      </c>
      <c r="F71" s="364" t="s">
        <v>182</v>
      </c>
      <c r="G71" s="364"/>
      <c r="H71" s="364"/>
      <c r="I71" s="364"/>
      <c r="J71" s="290">
        <v>4</v>
      </c>
      <c r="K71" s="290">
        <v>1</v>
      </c>
      <c r="L71" s="284">
        <f t="shared" si="23"/>
        <v>4</v>
      </c>
      <c r="M71" s="466"/>
      <c r="N71" s="521"/>
    </row>
    <row r="72" spans="2:14" ht="15" customHeight="1" x14ac:dyDescent="0.25">
      <c r="B72" s="527"/>
      <c r="C72" s="513"/>
      <c r="D72" s="424"/>
      <c r="E72" s="362" t="s">
        <v>224</v>
      </c>
      <c r="F72" s="21" t="s">
        <v>48</v>
      </c>
      <c r="G72" s="206">
        <v>0.43</v>
      </c>
      <c r="H72" s="286">
        <v>0.9</v>
      </c>
      <c r="I72" s="161">
        <f>0.4*H72</f>
        <v>0.36000000000000004</v>
      </c>
      <c r="J72" s="290">
        <f>SUM(H72:I72)</f>
        <v>1.26</v>
      </c>
      <c r="K72" s="290">
        <v>1</v>
      </c>
      <c r="L72" s="295">
        <f t="shared" si="23"/>
        <v>1.26</v>
      </c>
      <c r="M72" s="466"/>
      <c r="N72" s="521"/>
    </row>
    <row r="73" spans="2:14" ht="15" customHeight="1" x14ac:dyDescent="0.25">
      <c r="B73" s="527"/>
      <c r="C73" s="513"/>
      <c r="D73" s="424"/>
      <c r="E73" s="362"/>
      <c r="F73" s="21" t="s">
        <v>47</v>
      </c>
      <c r="G73" s="286">
        <v>0.6</v>
      </c>
      <c r="H73" s="286">
        <v>0.9</v>
      </c>
      <c r="I73" s="161">
        <f t="shared" ref="I73" si="24">0.4*H73</f>
        <v>0.36000000000000004</v>
      </c>
      <c r="J73" s="290">
        <f t="shared" ref="J73" si="25">SUM(H73:I73)</f>
        <v>1.26</v>
      </c>
      <c r="K73" s="290">
        <v>1</v>
      </c>
      <c r="L73" s="295">
        <f t="shared" si="23"/>
        <v>1.26</v>
      </c>
      <c r="M73" s="466"/>
      <c r="N73" s="521"/>
    </row>
    <row r="74" spans="2:14" ht="15" customHeight="1" x14ac:dyDescent="0.25">
      <c r="B74" s="527"/>
      <c r="C74" s="513"/>
      <c r="D74" s="424"/>
      <c r="E74" s="362"/>
      <c r="F74" s="21" t="s">
        <v>75</v>
      </c>
      <c r="G74" s="206">
        <v>0.43</v>
      </c>
      <c r="H74" s="286">
        <v>2.8</v>
      </c>
      <c r="I74" s="161">
        <f>0.4*H74</f>
        <v>1.1199999999999999</v>
      </c>
      <c r="J74" s="290">
        <f>SUM(H74:I74)</f>
        <v>3.92</v>
      </c>
      <c r="K74" s="290">
        <v>1</v>
      </c>
      <c r="L74" s="295">
        <f>J74*K74</f>
        <v>3.92</v>
      </c>
      <c r="M74" s="466"/>
      <c r="N74" s="521"/>
    </row>
    <row r="75" spans="2:14" ht="15" customHeight="1" x14ac:dyDescent="0.25">
      <c r="B75" s="527"/>
      <c r="C75" s="513"/>
      <c r="D75" s="424"/>
      <c r="E75" s="362"/>
      <c r="F75" s="21" t="s">
        <v>76</v>
      </c>
      <c r="G75" s="286">
        <v>0.6</v>
      </c>
      <c r="H75" s="286">
        <v>1.95</v>
      </c>
      <c r="I75" s="161">
        <f>0.4*H75</f>
        <v>0.78</v>
      </c>
      <c r="J75" s="290">
        <f>SUM(H75:I75)</f>
        <v>2.73</v>
      </c>
      <c r="K75" s="290">
        <v>1</v>
      </c>
      <c r="L75" s="295">
        <f>J75*K75</f>
        <v>2.73</v>
      </c>
      <c r="M75" s="466"/>
      <c r="N75" s="521"/>
    </row>
    <row r="76" spans="2:14" ht="15" customHeight="1" x14ac:dyDescent="0.25">
      <c r="B76" s="527"/>
      <c r="C76" s="513"/>
      <c r="D76" s="424"/>
      <c r="E76" s="362" t="s">
        <v>225</v>
      </c>
      <c r="F76" s="21" t="s">
        <v>48</v>
      </c>
      <c r="G76" s="206">
        <v>0.43</v>
      </c>
      <c r="H76" s="286">
        <v>0.9</v>
      </c>
      <c r="I76" s="161">
        <f t="shared" ref="I76:I79" si="26">0.4*H76</f>
        <v>0.36000000000000004</v>
      </c>
      <c r="J76" s="290">
        <f t="shared" ref="J76:J79" si="27">SUM(H76:I76)</f>
        <v>1.26</v>
      </c>
      <c r="K76" s="290">
        <v>1</v>
      </c>
      <c r="L76" s="295">
        <f t="shared" ref="L76:L79" si="28">J76*K76</f>
        <v>1.26</v>
      </c>
      <c r="M76" s="466"/>
      <c r="N76" s="521"/>
    </row>
    <row r="77" spans="2:14" ht="15" customHeight="1" x14ac:dyDescent="0.25">
      <c r="B77" s="527"/>
      <c r="C77" s="513"/>
      <c r="D77" s="424"/>
      <c r="E77" s="362"/>
      <c r="F77" s="21" t="s">
        <v>47</v>
      </c>
      <c r="G77" s="286">
        <v>0.6</v>
      </c>
      <c r="H77" s="286">
        <v>0.9</v>
      </c>
      <c r="I77" s="161">
        <f t="shared" si="26"/>
        <v>0.36000000000000004</v>
      </c>
      <c r="J77" s="290">
        <f t="shared" si="27"/>
        <v>1.26</v>
      </c>
      <c r="K77" s="290">
        <v>1</v>
      </c>
      <c r="L77" s="295">
        <f t="shared" si="28"/>
        <v>1.26</v>
      </c>
      <c r="M77" s="466"/>
      <c r="N77" s="521"/>
    </row>
    <row r="78" spans="2:14" ht="15" customHeight="1" x14ac:dyDescent="0.25">
      <c r="B78" s="527"/>
      <c r="C78" s="513"/>
      <c r="D78" s="424"/>
      <c r="E78" s="362"/>
      <c r="F78" s="21" t="s">
        <v>75</v>
      </c>
      <c r="G78" s="206">
        <v>0.43</v>
      </c>
      <c r="H78" s="286">
        <v>2.8</v>
      </c>
      <c r="I78" s="161">
        <f t="shared" si="26"/>
        <v>1.1199999999999999</v>
      </c>
      <c r="J78" s="290">
        <f t="shared" si="27"/>
        <v>3.92</v>
      </c>
      <c r="K78" s="290">
        <v>1</v>
      </c>
      <c r="L78" s="295">
        <f t="shared" si="28"/>
        <v>3.92</v>
      </c>
      <c r="M78" s="466"/>
      <c r="N78" s="521"/>
    </row>
    <row r="79" spans="2:14" ht="15" customHeight="1" thickBot="1" x14ac:dyDescent="0.3">
      <c r="B79" s="527"/>
      <c r="C79" s="514"/>
      <c r="D79" s="446"/>
      <c r="E79" s="402"/>
      <c r="F79" s="50" t="s">
        <v>76</v>
      </c>
      <c r="G79" s="293">
        <v>0.6</v>
      </c>
      <c r="H79" s="293">
        <v>1.95</v>
      </c>
      <c r="I79" s="19">
        <f t="shared" si="26"/>
        <v>0.78</v>
      </c>
      <c r="J79" s="291">
        <f t="shared" si="27"/>
        <v>2.73</v>
      </c>
      <c r="K79" s="291">
        <v>1</v>
      </c>
      <c r="L79" s="29">
        <f t="shared" si="28"/>
        <v>2.73</v>
      </c>
      <c r="M79" s="467"/>
      <c r="N79" s="521"/>
    </row>
    <row r="80" spans="2:14" ht="15" customHeight="1" x14ac:dyDescent="0.25">
      <c r="B80" s="527"/>
      <c r="C80" s="512" t="s">
        <v>396</v>
      </c>
      <c r="D80" s="458" t="s">
        <v>212</v>
      </c>
      <c r="E80" s="299" t="s">
        <v>262</v>
      </c>
      <c r="F80" s="367" t="s">
        <v>354</v>
      </c>
      <c r="G80" s="367"/>
      <c r="H80" s="367"/>
      <c r="I80" s="367"/>
      <c r="J80" s="289">
        <v>30</v>
      </c>
      <c r="K80" s="292">
        <v>1</v>
      </c>
      <c r="L80" s="296">
        <f t="shared" ref="L80:L90" si="29">J80*K80</f>
        <v>30</v>
      </c>
      <c r="M80" s="465">
        <f>SUM(L80:L84)</f>
        <v>54.752000000000002</v>
      </c>
      <c r="N80" s="521"/>
    </row>
    <row r="81" spans="2:14" ht="15" customHeight="1" x14ac:dyDescent="0.25">
      <c r="B81" s="527"/>
      <c r="C81" s="513"/>
      <c r="D81" s="424"/>
      <c r="E81" s="363" t="s">
        <v>88</v>
      </c>
      <c r="F81" s="21" t="s">
        <v>171</v>
      </c>
      <c r="G81" s="274">
        <v>1.8</v>
      </c>
      <c r="H81" s="274">
        <v>4</v>
      </c>
      <c r="I81" s="273">
        <f>0.4*H81</f>
        <v>1.6</v>
      </c>
      <c r="J81" s="273">
        <f t="shared" ref="J81:J84" si="30">SUM(H81:I81)</f>
        <v>5.6</v>
      </c>
      <c r="K81" s="273">
        <v>1</v>
      </c>
      <c r="L81" s="275">
        <f t="shared" si="29"/>
        <v>5.6</v>
      </c>
      <c r="M81" s="466"/>
      <c r="N81" s="521"/>
    </row>
    <row r="82" spans="2:14" ht="15" customHeight="1" x14ac:dyDescent="0.25">
      <c r="B82" s="527"/>
      <c r="C82" s="513"/>
      <c r="D82" s="424"/>
      <c r="E82" s="363"/>
      <c r="F82" s="21" t="s">
        <v>175</v>
      </c>
      <c r="G82" s="274">
        <v>1.8</v>
      </c>
      <c r="H82" s="274">
        <v>4</v>
      </c>
      <c r="I82" s="273">
        <f>0.4*H82</f>
        <v>1.6</v>
      </c>
      <c r="J82" s="273">
        <f t="shared" si="30"/>
        <v>5.6</v>
      </c>
      <c r="K82" s="273">
        <v>1</v>
      </c>
      <c r="L82" s="275">
        <f t="shared" si="29"/>
        <v>5.6</v>
      </c>
      <c r="M82" s="466"/>
      <c r="N82" s="521"/>
    </row>
    <row r="83" spans="2:14" ht="15" customHeight="1" x14ac:dyDescent="0.25">
      <c r="B83" s="527"/>
      <c r="C83" s="513"/>
      <c r="D83" s="424"/>
      <c r="E83" s="363"/>
      <c r="F83" s="21" t="s">
        <v>56</v>
      </c>
      <c r="G83" s="274">
        <v>2.95</v>
      </c>
      <c r="H83" s="274">
        <v>4.9000000000000004</v>
      </c>
      <c r="I83" s="273">
        <f>0.4*H83</f>
        <v>1.9600000000000002</v>
      </c>
      <c r="J83" s="273">
        <f t="shared" si="30"/>
        <v>6.86</v>
      </c>
      <c r="K83" s="273">
        <v>1.5</v>
      </c>
      <c r="L83" s="275">
        <f t="shared" si="29"/>
        <v>10.290000000000001</v>
      </c>
      <c r="M83" s="466"/>
      <c r="N83" s="521"/>
    </row>
    <row r="84" spans="2:14" ht="15" customHeight="1" thickBot="1" x14ac:dyDescent="0.3">
      <c r="B84" s="527"/>
      <c r="C84" s="513"/>
      <c r="D84" s="446"/>
      <c r="E84" s="378"/>
      <c r="F84" s="50" t="s">
        <v>123</v>
      </c>
      <c r="G84" s="282">
        <v>0.96</v>
      </c>
      <c r="H84" s="282">
        <v>2.33</v>
      </c>
      <c r="I84" s="281">
        <f>0.4*H84</f>
        <v>0.93200000000000005</v>
      </c>
      <c r="J84" s="281">
        <f t="shared" si="30"/>
        <v>3.262</v>
      </c>
      <c r="K84" s="281">
        <v>1</v>
      </c>
      <c r="L84" s="280">
        <f t="shared" si="29"/>
        <v>3.262</v>
      </c>
      <c r="M84" s="467"/>
      <c r="N84" s="521"/>
    </row>
    <row r="85" spans="2:14" x14ac:dyDescent="0.25">
      <c r="B85" s="527"/>
      <c r="C85" s="513"/>
      <c r="D85" s="409" t="s">
        <v>86</v>
      </c>
      <c r="E85" s="410"/>
      <c r="F85" s="49" t="s">
        <v>130</v>
      </c>
      <c r="G85" s="183">
        <v>4.4800000000000004</v>
      </c>
      <c r="H85" s="183">
        <v>9.3000000000000007</v>
      </c>
      <c r="I85" s="184">
        <f t="shared" ref="I85:I90" si="31">0.4*H85</f>
        <v>3.7200000000000006</v>
      </c>
      <c r="J85" s="184">
        <f t="shared" si="22"/>
        <v>13.020000000000001</v>
      </c>
      <c r="K85" s="184">
        <v>1</v>
      </c>
      <c r="L85" s="276">
        <f t="shared" si="29"/>
        <v>13.020000000000001</v>
      </c>
      <c r="M85" s="468">
        <f>SUM(L85:L99)</f>
        <v>66.682000000000002</v>
      </c>
      <c r="N85" s="521"/>
    </row>
    <row r="86" spans="2:14" x14ac:dyDescent="0.25">
      <c r="B86" s="527"/>
      <c r="C86" s="513"/>
      <c r="D86" s="448"/>
      <c r="E86" s="362"/>
      <c r="F86" s="21" t="s">
        <v>161</v>
      </c>
      <c r="G86" s="274">
        <v>0.76</v>
      </c>
      <c r="H86" s="274">
        <v>2.5</v>
      </c>
      <c r="I86" s="273">
        <f t="shared" si="31"/>
        <v>1</v>
      </c>
      <c r="J86" s="273">
        <f t="shared" si="22"/>
        <v>3.5</v>
      </c>
      <c r="K86" s="273">
        <v>1</v>
      </c>
      <c r="L86" s="275">
        <f t="shared" si="29"/>
        <v>3.5</v>
      </c>
      <c r="M86" s="469"/>
      <c r="N86" s="521"/>
    </row>
    <row r="87" spans="2:14" x14ac:dyDescent="0.25">
      <c r="B87" s="527"/>
      <c r="C87" s="513"/>
      <c r="D87" s="448"/>
      <c r="E87" s="362"/>
      <c r="F87" s="21" t="s">
        <v>159</v>
      </c>
      <c r="G87" s="274">
        <v>0.42</v>
      </c>
      <c r="H87" s="274">
        <v>0.98</v>
      </c>
      <c r="I87" s="273">
        <f t="shared" si="31"/>
        <v>0.39200000000000002</v>
      </c>
      <c r="J87" s="273">
        <f t="shared" si="22"/>
        <v>1.3719999999999999</v>
      </c>
      <c r="K87" s="273">
        <v>1</v>
      </c>
      <c r="L87" s="275">
        <f t="shared" si="29"/>
        <v>1.3719999999999999</v>
      </c>
      <c r="M87" s="469"/>
      <c r="N87" s="521"/>
    </row>
    <row r="88" spans="2:14" x14ac:dyDescent="0.25">
      <c r="B88" s="527"/>
      <c r="C88" s="513"/>
      <c r="D88" s="448"/>
      <c r="E88" s="362"/>
      <c r="F88" s="21" t="s">
        <v>132</v>
      </c>
      <c r="G88" s="274">
        <v>0.37</v>
      </c>
      <c r="H88" s="274">
        <v>1.26</v>
      </c>
      <c r="I88" s="273">
        <f t="shared" si="31"/>
        <v>0.504</v>
      </c>
      <c r="J88" s="273">
        <f t="shared" si="22"/>
        <v>1.764</v>
      </c>
      <c r="K88" s="273">
        <v>2</v>
      </c>
      <c r="L88" s="275">
        <f t="shared" si="29"/>
        <v>3.528</v>
      </c>
      <c r="M88" s="469"/>
      <c r="N88" s="521"/>
    </row>
    <row r="89" spans="2:14" x14ac:dyDescent="0.25">
      <c r="B89" s="527"/>
      <c r="C89" s="513"/>
      <c r="D89" s="448"/>
      <c r="E89" s="362"/>
      <c r="F89" s="21" t="s">
        <v>131</v>
      </c>
      <c r="G89" s="274">
        <v>2.12</v>
      </c>
      <c r="H89" s="274">
        <v>6.43</v>
      </c>
      <c r="I89" s="273">
        <f t="shared" si="31"/>
        <v>2.5720000000000001</v>
      </c>
      <c r="J89" s="273">
        <f t="shared" si="22"/>
        <v>9.0019999999999989</v>
      </c>
      <c r="K89" s="273">
        <v>1</v>
      </c>
      <c r="L89" s="275">
        <f t="shared" si="29"/>
        <v>9.0019999999999989</v>
      </c>
      <c r="M89" s="469"/>
      <c r="N89" s="521"/>
    </row>
    <row r="90" spans="2:14" x14ac:dyDescent="0.25">
      <c r="B90" s="527"/>
      <c r="C90" s="513"/>
      <c r="D90" s="448" t="s">
        <v>87</v>
      </c>
      <c r="E90" s="362"/>
      <c r="F90" s="21" t="s">
        <v>48</v>
      </c>
      <c r="G90" s="206">
        <v>0.43</v>
      </c>
      <c r="H90" s="274">
        <v>0.9</v>
      </c>
      <c r="I90" s="161">
        <f t="shared" si="31"/>
        <v>0.36000000000000004</v>
      </c>
      <c r="J90" s="273">
        <f t="shared" si="22"/>
        <v>1.26</v>
      </c>
      <c r="K90" s="273">
        <v>1</v>
      </c>
      <c r="L90" s="277">
        <f t="shared" si="29"/>
        <v>1.26</v>
      </c>
      <c r="M90" s="469"/>
      <c r="N90" s="521"/>
    </row>
    <row r="91" spans="2:14" x14ac:dyDescent="0.25">
      <c r="B91" s="527"/>
      <c r="C91" s="513"/>
      <c r="D91" s="448"/>
      <c r="E91" s="362"/>
      <c r="F91" s="21" t="s">
        <v>47</v>
      </c>
      <c r="G91" s="274">
        <v>0.6</v>
      </c>
      <c r="H91" s="274">
        <v>0.9</v>
      </c>
      <c r="I91" s="161">
        <f t="shared" ref="I91:I99" si="32">0.4*H91</f>
        <v>0.36000000000000004</v>
      </c>
      <c r="J91" s="273">
        <f t="shared" si="22"/>
        <v>1.26</v>
      </c>
      <c r="K91" s="273">
        <v>1</v>
      </c>
      <c r="L91" s="277">
        <f t="shared" ref="L91:L99" si="33">J91*K91</f>
        <v>1.26</v>
      </c>
      <c r="M91" s="469"/>
      <c r="N91" s="521"/>
    </row>
    <row r="92" spans="2:14" x14ac:dyDescent="0.25">
      <c r="B92" s="527"/>
      <c r="C92" s="513"/>
      <c r="D92" s="448"/>
      <c r="E92" s="362"/>
      <c r="F92" s="21" t="s">
        <v>12</v>
      </c>
      <c r="G92" s="274">
        <v>1.1000000000000001</v>
      </c>
      <c r="H92" s="274">
        <v>1.1000000000000001</v>
      </c>
      <c r="I92" s="161">
        <f t="shared" si="32"/>
        <v>0.44000000000000006</v>
      </c>
      <c r="J92" s="273">
        <f t="shared" si="22"/>
        <v>1.54</v>
      </c>
      <c r="K92" s="273">
        <v>1</v>
      </c>
      <c r="L92" s="277">
        <f t="shared" si="33"/>
        <v>1.54</v>
      </c>
      <c r="M92" s="469"/>
      <c r="N92" s="521"/>
    </row>
    <row r="93" spans="2:14" x14ac:dyDescent="0.25">
      <c r="B93" s="527"/>
      <c r="C93" s="513"/>
      <c r="D93" s="448" t="s">
        <v>170</v>
      </c>
      <c r="E93" s="362"/>
      <c r="F93" s="21" t="s">
        <v>157</v>
      </c>
      <c r="G93" s="274">
        <v>2</v>
      </c>
      <c r="H93" s="274">
        <v>5.0599999999999996</v>
      </c>
      <c r="I93" s="273">
        <f t="shared" si="32"/>
        <v>2.024</v>
      </c>
      <c r="J93" s="273">
        <f t="shared" si="22"/>
        <v>7.0839999999999996</v>
      </c>
      <c r="K93" s="273">
        <v>2</v>
      </c>
      <c r="L93" s="275">
        <f t="shared" si="33"/>
        <v>14.167999999999999</v>
      </c>
      <c r="M93" s="469"/>
      <c r="N93" s="521"/>
    </row>
    <row r="94" spans="2:14" x14ac:dyDescent="0.25">
      <c r="B94" s="527"/>
      <c r="C94" s="513"/>
      <c r="D94" s="448"/>
      <c r="E94" s="362"/>
      <c r="F94" s="21" t="s">
        <v>132</v>
      </c>
      <c r="G94" s="274">
        <v>0.37</v>
      </c>
      <c r="H94" s="274">
        <v>1.26</v>
      </c>
      <c r="I94" s="273">
        <f t="shared" si="32"/>
        <v>0.504</v>
      </c>
      <c r="J94" s="273">
        <f t="shared" si="22"/>
        <v>1.764</v>
      </c>
      <c r="K94" s="273">
        <v>2</v>
      </c>
      <c r="L94" s="275">
        <f t="shared" si="33"/>
        <v>3.528</v>
      </c>
      <c r="M94" s="469"/>
      <c r="N94" s="521"/>
    </row>
    <row r="95" spans="2:14" x14ac:dyDescent="0.25">
      <c r="B95" s="527"/>
      <c r="C95" s="513"/>
      <c r="D95" s="448"/>
      <c r="E95" s="362"/>
      <c r="F95" s="21" t="s">
        <v>158</v>
      </c>
      <c r="G95" s="274">
        <v>0.28000000000000003</v>
      </c>
      <c r="H95" s="274">
        <v>1.26</v>
      </c>
      <c r="I95" s="273">
        <f t="shared" si="32"/>
        <v>0.504</v>
      </c>
      <c r="J95" s="273">
        <f t="shared" si="22"/>
        <v>1.764</v>
      </c>
      <c r="K95" s="273">
        <v>2</v>
      </c>
      <c r="L95" s="275">
        <f t="shared" si="33"/>
        <v>3.528</v>
      </c>
      <c r="M95" s="469"/>
      <c r="N95" s="521"/>
    </row>
    <row r="96" spans="2:14" x14ac:dyDescent="0.25">
      <c r="B96" s="527"/>
      <c r="C96" s="513"/>
      <c r="D96" s="448"/>
      <c r="E96" s="362"/>
      <c r="F96" s="21" t="s">
        <v>161</v>
      </c>
      <c r="G96" s="274">
        <v>0.76</v>
      </c>
      <c r="H96" s="274">
        <v>2.5</v>
      </c>
      <c r="I96" s="273">
        <f t="shared" si="32"/>
        <v>1</v>
      </c>
      <c r="J96" s="273">
        <f t="shared" si="22"/>
        <v>3.5</v>
      </c>
      <c r="K96" s="273">
        <v>2</v>
      </c>
      <c r="L96" s="275">
        <f t="shared" si="33"/>
        <v>7</v>
      </c>
      <c r="M96" s="469"/>
      <c r="N96" s="521"/>
    </row>
    <row r="97" spans="2:14" ht="15" customHeight="1" x14ac:dyDescent="0.25">
      <c r="B97" s="527"/>
      <c r="C97" s="513"/>
      <c r="D97" s="448"/>
      <c r="E97" s="362"/>
      <c r="F97" s="21" t="s">
        <v>134</v>
      </c>
      <c r="G97" s="274">
        <v>0.47</v>
      </c>
      <c r="H97" s="274">
        <v>1.19</v>
      </c>
      <c r="I97" s="273">
        <f t="shared" si="32"/>
        <v>0.47599999999999998</v>
      </c>
      <c r="J97" s="273">
        <f t="shared" si="22"/>
        <v>1.6659999999999999</v>
      </c>
      <c r="K97" s="273">
        <v>1</v>
      </c>
      <c r="L97" s="275">
        <f t="shared" si="33"/>
        <v>1.6659999999999999</v>
      </c>
      <c r="M97" s="469"/>
      <c r="N97" s="521"/>
    </row>
    <row r="98" spans="2:14" ht="15" customHeight="1" x14ac:dyDescent="0.25">
      <c r="B98" s="527"/>
      <c r="C98" s="513"/>
      <c r="D98" s="448"/>
      <c r="E98" s="362"/>
      <c r="F98" s="21" t="s">
        <v>159</v>
      </c>
      <c r="G98" s="274">
        <v>0.42</v>
      </c>
      <c r="H98" s="274">
        <v>0.98</v>
      </c>
      <c r="I98" s="273">
        <f t="shared" si="32"/>
        <v>0.39200000000000002</v>
      </c>
      <c r="J98" s="273">
        <f t="shared" si="22"/>
        <v>1.3719999999999999</v>
      </c>
      <c r="K98" s="273">
        <v>1</v>
      </c>
      <c r="L98" s="275">
        <f t="shared" si="33"/>
        <v>1.3719999999999999</v>
      </c>
      <c r="M98" s="469"/>
      <c r="N98" s="521"/>
    </row>
    <row r="99" spans="2:14" ht="15" customHeight="1" thickBot="1" x14ac:dyDescent="0.3">
      <c r="B99" s="527"/>
      <c r="C99" s="513"/>
      <c r="D99" s="449"/>
      <c r="E99" s="402"/>
      <c r="F99" s="50" t="s">
        <v>160</v>
      </c>
      <c r="G99" s="282">
        <v>0.09</v>
      </c>
      <c r="H99" s="282">
        <v>0.67</v>
      </c>
      <c r="I99" s="281">
        <f t="shared" si="32"/>
        <v>0.26800000000000002</v>
      </c>
      <c r="J99" s="281">
        <f t="shared" si="22"/>
        <v>0.93800000000000006</v>
      </c>
      <c r="K99" s="281">
        <v>1</v>
      </c>
      <c r="L99" s="280">
        <f t="shared" si="33"/>
        <v>0.93800000000000006</v>
      </c>
      <c r="M99" s="524"/>
      <c r="N99" s="521"/>
    </row>
    <row r="100" spans="2:14" ht="15" customHeight="1" x14ac:dyDescent="0.25">
      <c r="B100" s="527"/>
      <c r="C100" s="513"/>
      <c r="D100" s="409" t="s">
        <v>85</v>
      </c>
      <c r="E100" s="410"/>
      <c r="F100" s="49" t="s">
        <v>133</v>
      </c>
      <c r="G100" s="183">
        <v>6.6</v>
      </c>
      <c r="H100" s="183">
        <v>10.220000000000001</v>
      </c>
      <c r="I100" s="184">
        <f>0.4*H100</f>
        <v>4.0880000000000001</v>
      </c>
      <c r="J100" s="184">
        <f t="shared" si="22"/>
        <v>14.308</v>
      </c>
      <c r="K100" s="184">
        <v>1</v>
      </c>
      <c r="L100" s="276">
        <f t="shared" ref="L100:L103" si="34">J100*K100</f>
        <v>14.308</v>
      </c>
      <c r="M100" s="468">
        <f>SUM(L100:L101)</f>
        <v>21.308</v>
      </c>
      <c r="N100" s="521"/>
    </row>
    <row r="101" spans="2:14" ht="15" customHeight="1" thickBot="1" x14ac:dyDescent="0.3">
      <c r="B101" s="526"/>
      <c r="C101" s="513"/>
      <c r="D101" s="449"/>
      <c r="E101" s="402"/>
      <c r="F101" s="403" t="s">
        <v>394</v>
      </c>
      <c r="G101" s="403"/>
      <c r="H101" s="403"/>
      <c r="I101" s="403"/>
      <c r="J101" s="281">
        <v>7</v>
      </c>
      <c r="K101" s="282">
        <v>1</v>
      </c>
      <c r="L101" s="280">
        <f t="shared" si="34"/>
        <v>7</v>
      </c>
      <c r="M101" s="524"/>
      <c r="N101" s="520"/>
    </row>
    <row r="102" spans="2:14" ht="15" customHeight="1" x14ac:dyDescent="0.25">
      <c r="B102" s="526"/>
      <c r="C102" s="513"/>
      <c r="D102" s="458" t="s">
        <v>208</v>
      </c>
      <c r="E102" s="299" t="s">
        <v>10</v>
      </c>
      <c r="F102" s="367" t="s">
        <v>176</v>
      </c>
      <c r="G102" s="367"/>
      <c r="H102" s="367"/>
      <c r="I102" s="367"/>
      <c r="J102" s="278">
        <v>5</v>
      </c>
      <c r="K102" s="278">
        <v>1</v>
      </c>
      <c r="L102" s="279">
        <f t="shared" si="34"/>
        <v>5</v>
      </c>
      <c r="M102" s="468">
        <f>SUM(L102:L108)</f>
        <v>25.3</v>
      </c>
      <c r="N102" s="520"/>
    </row>
    <row r="103" spans="2:14" ht="15" customHeight="1" x14ac:dyDescent="0.25">
      <c r="B103" s="526"/>
      <c r="C103" s="513"/>
      <c r="D103" s="424"/>
      <c r="E103" s="76" t="s">
        <v>164</v>
      </c>
      <c r="F103" s="364" t="s">
        <v>182</v>
      </c>
      <c r="G103" s="364"/>
      <c r="H103" s="364"/>
      <c r="I103" s="364"/>
      <c r="J103" s="273">
        <v>4</v>
      </c>
      <c r="K103" s="273">
        <v>1</v>
      </c>
      <c r="L103" s="275">
        <f t="shared" si="34"/>
        <v>4</v>
      </c>
      <c r="M103" s="469"/>
      <c r="N103" s="520"/>
    </row>
    <row r="104" spans="2:14" ht="15" customHeight="1" x14ac:dyDescent="0.25">
      <c r="B104" s="526"/>
      <c r="C104" s="513"/>
      <c r="D104" s="424"/>
      <c r="E104" s="76" t="s">
        <v>184</v>
      </c>
      <c r="F104" s="364" t="s">
        <v>209</v>
      </c>
      <c r="G104" s="364"/>
      <c r="H104" s="364"/>
      <c r="I104" s="364"/>
      <c r="J104" s="273">
        <v>3</v>
      </c>
      <c r="K104" s="273">
        <v>1</v>
      </c>
      <c r="L104" s="275">
        <f>J104*K104</f>
        <v>3</v>
      </c>
      <c r="M104" s="469"/>
      <c r="N104" s="520"/>
    </row>
    <row r="105" spans="2:14" ht="15" customHeight="1" x14ac:dyDescent="0.25">
      <c r="B105" s="526"/>
      <c r="C105" s="513"/>
      <c r="D105" s="424"/>
      <c r="E105" s="362" t="s">
        <v>224</v>
      </c>
      <c r="F105" s="21" t="s">
        <v>75</v>
      </c>
      <c r="G105" s="206">
        <v>0.43</v>
      </c>
      <c r="H105" s="274">
        <v>2.8</v>
      </c>
      <c r="I105" s="161">
        <f>0.4*H105</f>
        <v>1.1199999999999999</v>
      </c>
      <c r="J105" s="273">
        <f>SUM(H105:I105)</f>
        <v>3.92</v>
      </c>
      <c r="K105" s="273">
        <v>1</v>
      </c>
      <c r="L105" s="277">
        <f>J105*K105</f>
        <v>3.92</v>
      </c>
      <c r="M105" s="469"/>
      <c r="N105" s="520"/>
    </row>
    <row r="106" spans="2:14" ht="15" customHeight="1" x14ac:dyDescent="0.25">
      <c r="B106" s="526"/>
      <c r="C106" s="513"/>
      <c r="D106" s="424"/>
      <c r="E106" s="362"/>
      <c r="F106" s="21" t="s">
        <v>76</v>
      </c>
      <c r="G106" s="274">
        <v>0.6</v>
      </c>
      <c r="H106" s="274">
        <v>1.95</v>
      </c>
      <c r="I106" s="161">
        <f>0.4*H106</f>
        <v>0.78</v>
      </c>
      <c r="J106" s="273">
        <f>SUM(H106:I106)</f>
        <v>2.73</v>
      </c>
      <c r="K106" s="273">
        <v>1</v>
      </c>
      <c r="L106" s="277">
        <f>J106*K106</f>
        <v>2.73</v>
      </c>
      <c r="M106" s="469"/>
      <c r="N106" s="520"/>
    </row>
    <row r="107" spans="2:14" x14ac:dyDescent="0.25">
      <c r="B107" s="526"/>
      <c r="C107" s="513"/>
      <c r="D107" s="424"/>
      <c r="E107" s="362" t="s">
        <v>225</v>
      </c>
      <c r="F107" s="21" t="s">
        <v>75</v>
      </c>
      <c r="G107" s="206">
        <v>0.43</v>
      </c>
      <c r="H107" s="274">
        <v>2.8</v>
      </c>
      <c r="I107" s="161">
        <f t="shared" ref="I107:I108" si="35">0.4*H107</f>
        <v>1.1199999999999999</v>
      </c>
      <c r="J107" s="273">
        <f t="shared" ref="J107:J108" si="36">SUM(H107:I107)</f>
        <v>3.92</v>
      </c>
      <c r="K107" s="273">
        <v>1</v>
      </c>
      <c r="L107" s="277">
        <f t="shared" ref="L107:L108" si="37">J107*K107</f>
        <v>3.92</v>
      </c>
      <c r="M107" s="469"/>
      <c r="N107" s="520"/>
    </row>
    <row r="108" spans="2:14" ht="15.75" thickBot="1" x14ac:dyDescent="0.3">
      <c r="B108" s="528"/>
      <c r="C108" s="514"/>
      <c r="D108" s="446"/>
      <c r="E108" s="402"/>
      <c r="F108" s="50" t="s">
        <v>76</v>
      </c>
      <c r="G108" s="282">
        <v>0.6</v>
      </c>
      <c r="H108" s="282">
        <v>1.95</v>
      </c>
      <c r="I108" s="19">
        <f t="shared" si="35"/>
        <v>0.78</v>
      </c>
      <c r="J108" s="281">
        <f t="shared" si="36"/>
        <v>2.73</v>
      </c>
      <c r="K108" s="281">
        <v>1</v>
      </c>
      <c r="L108" s="29">
        <f t="shared" si="37"/>
        <v>2.73</v>
      </c>
      <c r="M108" s="524"/>
      <c r="N108" s="522"/>
    </row>
    <row r="109" spans="2:14" x14ac:dyDescent="0.25">
      <c r="F109" s="15"/>
    </row>
    <row r="110" spans="2:14" x14ac:dyDescent="0.25">
      <c r="F110" s="15"/>
    </row>
  </sheetData>
  <mergeCells count="68">
    <mergeCell ref="E81:E84"/>
    <mergeCell ref="D100:E101"/>
    <mergeCell ref="F101:I101"/>
    <mergeCell ref="D102:D108"/>
    <mergeCell ref="E105:E106"/>
    <mergeCell ref="E107:E108"/>
    <mergeCell ref="F104:I104"/>
    <mergeCell ref="E72:E75"/>
    <mergeCell ref="E76:E79"/>
    <mergeCell ref="M70:M79"/>
    <mergeCell ref="C39:C79"/>
    <mergeCell ref="M41:M47"/>
    <mergeCell ref="M48:M54"/>
    <mergeCell ref="M55:M62"/>
    <mergeCell ref="M63:M69"/>
    <mergeCell ref="M100:M101"/>
    <mergeCell ref="M80:M84"/>
    <mergeCell ref="B2:B108"/>
    <mergeCell ref="F102:I102"/>
    <mergeCell ref="F103:I103"/>
    <mergeCell ref="D41:E47"/>
    <mergeCell ref="F62:I62"/>
    <mergeCell ref="D55:E62"/>
    <mergeCell ref="D93:E99"/>
    <mergeCell ref="D27:E28"/>
    <mergeCell ref="F28:I28"/>
    <mergeCell ref="D70:D79"/>
    <mergeCell ref="F70:I70"/>
    <mergeCell ref="F71:I71"/>
    <mergeCell ref="C80:C108"/>
    <mergeCell ref="M39:M40"/>
    <mergeCell ref="D1:E1"/>
    <mergeCell ref="D63:E69"/>
    <mergeCell ref="F2:I2"/>
    <mergeCell ref="F3:I3"/>
    <mergeCell ref="D6:E12"/>
    <mergeCell ref="D13:E19"/>
    <mergeCell ref="D20:E26"/>
    <mergeCell ref="D48:E54"/>
    <mergeCell ref="D29:D38"/>
    <mergeCell ref="F29:I29"/>
    <mergeCell ref="F30:I30"/>
    <mergeCell ref="E31:E34"/>
    <mergeCell ref="E35:E38"/>
    <mergeCell ref="N2:N108"/>
    <mergeCell ref="D85:E89"/>
    <mergeCell ref="D90:E92"/>
    <mergeCell ref="J2:J3"/>
    <mergeCell ref="L2:L3"/>
    <mergeCell ref="F4:I4"/>
    <mergeCell ref="M6:M12"/>
    <mergeCell ref="M13:M19"/>
    <mergeCell ref="M20:M26"/>
    <mergeCell ref="D39:D40"/>
    <mergeCell ref="F39:I39"/>
    <mergeCell ref="M85:M99"/>
    <mergeCell ref="M102:M108"/>
    <mergeCell ref="M27:M28"/>
    <mergeCell ref="F80:I80"/>
    <mergeCell ref="D80:D84"/>
    <mergeCell ref="M29:M38"/>
    <mergeCell ref="K2:K3"/>
    <mergeCell ref="D5:E5"/>
    <mergeCell ref="C5:C38"/>
    <mergeCell ref="C2:C4"/>
    <mergeCell ref="D4:E4"/>
    <mergeCell ref="D2:E3"/>
    <mergeCell ref="M2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118"/>
  <sheetViews>
    <sheetView zoomScale="70" zoomScaleNormal="70" workbookViewId="0">
      <pane ySplit="1" topLeftCell="A44" activePane="bottomLeft" state="frozen"/>
      <selection pane="bottomLeft"/>
    </sheetView>
  </sheetViews>
  <sheetFormatPr baseColWidth="10" defaultRowHeight="15" x14ac:dyDescent="0.25"/>
  <cols>
    <col min="1" max="1" width="4.85546875" customWidth="1"/>
    <col min="2" max="2" width="14.7109375" customWidth="1"/>
    <col min="3" max="3" width="13.5703125" customWidth="1"/>
    <col min="4" max="4" width="14.28515625" customWidth="1"/>
    <col min="5" max="5" width="6.28515625" customWidth="1"/>
    <col min="6" max="6" width="5.85546875" customWidth="1"/>
    <col min="7" max="7" width="29.42578125" customWidth="1"/>
    <col min="8" max="8" width="37" customWidth="1"/>
    <col min="9" max="9" width="16.42578125" customWidth="1"/>
    <col min="10" max="10" width="12.140625" customWidth="1"/>
    <col min="11" max="11" width="19.7109375" customWidth="1"/>
    <col min="12" max="12" width="14.7109375" customWidth="1"/>
    <col min="13" max="13" width="17" customWidth="1"/>
    <col min="14" max="15" width="16.85546875" customWidth="1"/>
    <col min="16" max="16" width="15.28515625" customWidth="1"/>
    <col min="18" max="18" width="24.42578125" customWidth="1"/>
    <col min="19" max="19" width="30.140625" customWidth="1"/>
  </cols>
  <sheetData>
    <row r="1" spans="2:16" ht="30.75" customHeight="1" thickBot="1" x14ac:dyDescent="0.3">
      <c r="B1" s="1" t="s">
        <v>4</v>
      </c>
      <c r="C1" s="80" t="s">
        <v>3</v>
      </c>
      <c r="D1" s="435" t="s">
        <v>5</v>
      </c>
      <c r="E1" s="436"/>
      <c r="F1" s="436"/>
      <c r="G1" s="436"/>
      <c r="H1" s="2" t="s">
        <v>50</v>
      </c>
      <c r="I1" s="3" t="s">
        <v>52</v>
      </c>
      <c r="J1" s="3" t="s">
        <v>51</v>
      </c>
      <c r="K1" s="3" t="s">
        <v>156</v>
      </c>
      <c r="L1" s="3" t="s">
        <v>55</v>
      </c>
      <c r="M1" s="3" t="s">
        <v>54</v>
      </c>
      <c r="N1" s="3" t="s">
        <v>53</v>
      </c>
      <c r="O1" s="3" t="s">
        <v>387</v>
      </c>
      <c r="P1" s="1" t="s">
        <v>46</v>
      </c>
    </row>
    <row r="2" spans="2:16" ht="15.75" customHeight="1" x14ac:dyDescent="0.25">
      <c r="B2" s="552" t="s">
        <v>90</v>
      </c>
      <c r="C2" s="515" t="s">
        <v>204</v>
      </c>
      <c r="D2" s="460" t="s">
        <v>212</v>
      </c>
      <c r="E2" s="410" t="s">
        <v>205</v>
      </c>
      <c r="F2" s="410"/>
      <c r="G2" s="410"/>
      <c r="H2" s="65" t="s">
        <v>63</v>
      </c>
      <c r="I2" s="39">
        <v>1.52</v>
      </c>
      <c r="J2" s="39">
        <v>2.7</v>
      </c>
      <c r="K2" s="9">
        <v>6.11</v>
      </c>
      <c r="L2" s="18">
        <f t="shared" ref="L2:L16" si="0">SUM(J2:K2)</f>
        <v>8.81</v>
      </c>
      <c r="M2" s="13">
        <v>49</v>
      </c>
      <c r="N2" s="26">
        <f>L2*M2</f>
        <v>431.69</v>
      </c>
      <c r="O2" s="465">
        <f>SUM(N2:N17)</f>
        <v>626.22199999999987</v>
      </c>
      <c r="P2" s="555">
        <f>SUM(O2:O118)</f>
        <v>14407.952000000001</v>
      </c>
    </row>
    <row r="3" spans="2:16" ht="15" customHeight="1" x14ac:dyDescent="0.25">
      <c r="B3" s="553"/>
      <c r="C3" s="516"/>
      <c r="D3" s="424"/>
      <c r="E3" s="362" t="s">
        <v>207</v>
      </c>
      <c r="F3" s="362"/>
      <c r="G3" s="362"/>
      <c r="H3" s="81" t="s">
        <v>56</v>
      </c>
      <c r="I3" s="82">
        <v>6.91</v>
      </c>
      <c r="J3" s="82">
        <v>15.23</v>
      </c>
      <c r="K3" s="8">
        <f t="shared" ref="K3:K16" si="1">0.4*J3</f>
        <v>6.0920000000000005</v>
      </c>
      <c r="L3" s="8">
        <f t="shared" si="0"/>
        <v>21.322000000000003</v>
      </c>
      <c r="M3" s="4">
        <v>2</v>
      </c>
      <c r="N3" s="23">
        <f>L3*M3</f>
        <v>42.644000000000005</v>
      </c>
      <c r="O3" s="466"/>
      <c r="P3" s="391"/>
    </row>
    <row r="4" spans="2:16" ht="15" customHeight="1" x14ac:dyDescent="0.25">
      <c r="B4" s="553"/>
      <c r="C4" s="516"/>
      <c r="D4" s="424"/>
      <c r="E4" s="362"/>
      <c r="F4" s="362"/>
      <c r="G4" s="362"/>
      <c r="H4" s="21" t="s">
        <v>123</v>
      </c>
      <c r="I4" s="4">
        <v>0.96</v>
      </c>
      <c r="J4" s="4">
        <v>2.33</v>
      </c>
      <c r="K4" s="8">
        <f t="shared" si="1"/>
        <v>0.93200000000000005</v>
      </c>
      <c r="L4" s="8">
        <f t="shared" si="0"/>
        <v>3.262</v>
      </c>
      <c r="M4" s="8">
        <v>2</v>
      </c>
      <c r="N4" s="23">
        <f>L4*M4</f>
        <v>6.524</v>
      </c>
      <c r="O4" s="466"/>
      <c r="P4" s="391"/>
    </row>
    <row r="5" spans="2:16" ht="15" customHeight="1" x14ac:dyDescent="0.25">
      <c r="B5" s="553"/>
      <c r="C5" s="516"/>
      <c r="D5" s="424"/>
      <c r="E5" s="382" t="s">
        <v>206</v>
      </c>
      <c r="F5" s="383"/>
      <c r="G5" s="384"/>
      <c r="H5" s="21" t="s">
        <v>144</v>
      </c>
      <c r="I5" s="4">
        <v>2</v>
      </c>
      <c r="J5" s="4">
        <v>6.69</v>
      </c>
      <c r="K5" s="8">
        <f t="shared" si="1"/>
        <v>2.6760000000000002</v>
      </c>
      <c r="L5" s="8">
        <f t="shared" si="0"/>
        <v>9.3659999999999997</v>
      </c>
      <c r="M5" s="8">
        <v>4</v>
      </c>
      <c r="N5" s="23">
        <f>L5*M5</f>
        <v>37.463999999999999</v>
      </c>
      <c r="O5" s="466"/>
      <c r="P5" s="391"/>
    </row>
    <row r="6" spans="2:16" ht="15" customHeight="1" x14ac:dyDescent="0.25">
      <c r="B6" s="553"/>
      <c r="C6" s="516"/>
      <c r="D6" s="424"/>
      <c r="E6" s="440"/>
      <c r="F6" s="441"/>
      <c r="G6" s="442"/>
      <c r="H6" s="21" t="s">
        <v>143</v>
      </c>
      <c r="I6" s="4">
        <v>4.4800000000000004</v>
      </c>
      <c r="J6" s="4">
        <v>15.64</v>
      </c>
      <c r="K6" s="8">
        <f t="shared" si="1"/>
        <v>6.2560000000000002</v>
      </c>
      <c r="L6" s="8">
        <f t="shared" si="0"/>
        <v>21.896000000000001</v>
      </c>
      <c r="M6" s="8">
        <v>2</v>
      </c>
      <c r="N6" s="23">
        <f>L6*M6</f>
        <v>43.792000000000002</v>
      </c>
      <c r="O6" s="466"/>
      <c r="P6" s="391"/>
    </row>
    <row r="7" spans="2:16" ht="15" customHeight="1" x14ac:dyDescent="0.25">
      <c r="B7" s="553"/>
      <c r="C7" s="516"/>
      <c r="D7" s="424"/>
      <c r="E7" s="362" t="s">
        <v>1</v>
      </c>
      <c r="F7" s="362"/>
      <c r="G7" s="362"/>
      <c r="H7" s="21" t="s">
        <v>11</v>
      </c>
      <c r="I7" s="82">
        <v>3.81</v>
      </c>
      <c r="J7" s="82">
        <v>10.36</v>
      </c>
      <c r="K7" s="8">
        <f t="shared" si="1"/>
        <v>4.1440000000000001</v>
      </c>
      <c r="L7" s="8">
        <f t="shared" si="0"/>
        <v>14.504</v>
      </c>
      <c r="M7" s="4">
        <v>2</v>
      </c>
      <c r="N7" s="23">
        <f t="shared" ref="N7:N12" si="2">L7*M7</f>
        <v>29.007999999999999</v>
      </c>
      <c r="O7" s="466"/>
      <c r="P7" s="391"/>
    </row>
    <row r="8" spans="2:16" ht="15" customHeight="1" x14ac:dyDescent="0.25">
      <c r="B8" s="553"/>
      <c r="C8" s="516"/>
      <c r="D8" s="424" t="s">
        <v>208</v>
      </c>
      <c r="E8" s="382" t="s">
        <v>210</v>
      </c>
      <c r="F8" s="383"/>
      <c r="G8" s="384"/>
      <c r="H8" s="21" t="s">
        <v>48</v>
      </c>
      <c r="I8" s="82">
        <v>0.43</v>
      </c>
      <c r="J8" s="4">
        <v>0.9</v>
      </c>
      <c r="K8" s="6">
        <f t="shared" si="1"/>
        <v>0.36000000000000004</v>
      </c>
      <c r="L8" s="8">
        <f t="shared" si="0"/>
        <v>1.26</v>
      </c>
      <c r="M8" s="8">
        <v>3</v>
      </c>
      <c r="N8" s="24">
        <f t="shared" si="2"/>
        <v>3.7800000000000002</v>
      </c>
      <c r="O8" s="466"/>
      <c r="P8" s="391"/>
    </row>
    <row r="9" spans="2:16" ht="15" customHeight="1" x14ac:dyDescent="0.25">
      <c r="B9" s="553"/>
      <c r="C9" s="516"/>
      <c r="D9" s="424"/>
      <c r="E9" s="462"/>
      <c r="F9" s="463"/>
      <c r="G9" s="464"/>
      <c r="H9" s="21" t="s">
        <v>47</v>
      </c>
      <c r="I9" s="4">
        <v>0.6</v>
      </c>
      <c r="J9" s="4">
        <v>0.9</v>
      </c>
      <c r="K9" s="6">
        <f t="shared" si="1"/>
        <v>0.36000000000000004</v>
      </c>
      <c r="L9" s="8">
        <f t="shared" si="0"/>
        <v>1.26</v>
      </c>
      <c r="M9" s="8">
        <v>3</v>
      </c>
      <c r="N9" s="24">
        <f t="shared" si="2"/>
        <v>3.7800000000000002</v>
      </c>
      <c r="O9" s="466"/>
      <c r="P9" s="391"/>
    </row>
    <row r="10" spans="2:16" ht="15" customHeight="1" x14ac:dyDescent="0.25">
      <c r="B10" s="553"/>
      <c r="C10" s="516"/>
      <c r="D10" s="424"/>
      <c r="E10" s="462"/>
      <c r="F10" s="463"/>
      <c r="G10" s="464"/>
      <c r="H10" s="21" t="s">
        <v>49</v>
      </c>
      <c r="I10" s="82">
        <v>0.13</v>
      </c>
      <c r="J10" s="4">
        <v>0.4</v>
      </c>
      <c r="K10" s="6">
        <f t="shared" si="1"/>
        <v>0.16000000000000003</v>
      </c>
      <c r="L10" s="8">
        <f t="shared" si="0"/>
        <v>0.56000000000000005</v>
      </c>
      <c r="M10" s="8">
        <v>3</v>
      </c>
      <c r="N10" s="24">
        <f t="shared" si="2"/>
        <v>1.6800000000000002</v>
      </c>
      <c r="O10" s="466"/>
      <c r="P10" s="391"/>
    </row>
    <row r="11" spans="2:16" ht="15" customHeight="1" x14ac:dyDescent="0.25">
      <c r="B11" s="553"/>
      <c r="C11" s="516"/>
      <c r="D11" s="424"/>
      <c r="E11" s="462"/>
      <c r="F11" s="463"/>
      <c r="G11" s="464"/>
      <c r="H11" s="21" t="s">
        <v>75</v>
      </c>
      <c r="I11" s="82">
        <v>0.43</v>
      </c>
      <c r="J11" s="4">
        <v>2.8</v>
      </c>
      <c r="K11" s="6">
        <f t="shared" si="1"/>
        <v>1.1199999999999999</v>
      </c>
      <c r="L11" s="8">
        <f t="shared" si="0"/>
        <v>3.92</v>
      </c>
      <c r="M11" s="8">
        <v>1</v>
      </c>
      <c r="N11" s="24">
        <f t="shared" si="2"/>
        <v>3.92</v>
      </c>
      <c r="O11" s="466"/>
      <c r="P11" s="391"/>
    </row>
    <row r="12" spans="2:16" ht="15" customHeight="1" x14ac:dyDescent="0.25">
      <c r="B12" s="553"/>
      <c r="C12" s="516"/>
      <c r="D12" s="424"/>
      <c r="E12" s="440"/>
      <c r="F12" s="441"/>
      <c r="G12" s="442"/>
      <c r="H12" s="21" t="s">
        <v>76</v>
      </c>
      <c r="I12" s="4">
        <v>0.6</v>
      </c>
      <c r="J12" s="4">
        <v>1.95</v>
      </c>
      <c r="K12" s="6">
        <f t="shared" si="1"/>
        <v>0.78</v>
      </c>
      <c r="L12" s="8">
        <f t="shared" si="0"/>
        <v>2.73</v>
      </c>
      <c r="M12" s="8">
        <v>1</v>
      </c>
      <c r="N12" s="24">
        <f t="shared" si="2"/>
        <v>2.73</v>
      </c>
      <c r="O12" s="466"/>
      <c r="P12" s="391"/>
    </row>
    <row r="13" spans="2:16" ht="15" customHeight="1" x14ac:dyDescent="0.25">
      <c r="B13" s="553"/>
      <c r="C13" s="516"/>
      <c r="D13" s="424"/>
      <c r="E13" s="382" t="s">
        <v>211</v>
      </c>
      <c r="F13" s="383"/>
      <c r="G13" s="384"/>
      <c r="H13" s="21" t="s">
        <v>48</v>
      </c>
      <c r="I13" s="82">
        <v>0.43</v>
      </c>
      <c r="J13" s="4">
        <v>0.9</v>
      </c>
      <c r="K13" s="6">
        <f t="shared" si="1"/>
        <v>0.36000000000000004</v>
      </c>
      <c r="L13" s="8">
        <f t="shared" si="0"/>
        <v>1.26</v>
      </c>
      <c r="M13" s="8">
        <v>3</v>
      </c>
      <c r="N13" s="24">
        <f>L13*M13</f>
        <v>3.7800000000000002</v>
      </c>
      <c r="O13" s="466"/>
      <c r="P13" s="391"/>
    </row>
    <row r="14" spans="2:16" ht="15" customHeight="1" x14ac:dyDescent="0.25">
      <c r="B14" s="553"/>
      <c r="C14" s="516"/>
      <c r="D14" s="424"/>
      <c r="E14" s="462"/>
      <c r="F14" s="463"/>
      <c r="G14" s="464"/>
      <c r="H14" s="21" t="s">
        <v>47</v>
      </c>
      <c r="I14" s="4">
        <v>0.6</v>
      </c>
      <c r="J14" s="4">
        <v>0.9</v>
      </c>
      <c r="K14" s="6">
        <f t="shared" si="1"/>
        <v>0.36000000000000004</v>
      </c>
      <c r="L14" s="8">
        <f t="shared" si="0"/>
        <v>1.26</v>
      </c>
      <c r="M14" s="8">
        <v>3</v>
      </c>
      <c r="N14" s="24">
        <f>L14*M14</f>
        <v>3.7800000000000002</v>
      </c>
      <c r="O14" s="466"/>
      <c r="P14" s="391"/>
    </row>
    <row r="15" spans="2:16" ht="15" customHeight="1" x14ac:dyDescent="0.25">
      <c r="B15" s="553"/>
      <c r="C15" s="516"/>
      <c r="D15" s="424"/>
      <c r="E15" s="462"/>
      <c r="F15" s="463"/>
      <c r="G15" s="464"/>
      <c r="H15" s="21" t="s">
        <v>75</v>
      </c>
      <c r="I15" s="82">
        <v>0.43</v>
      </c>
      <c r="J15" s="4">
        <v>2.8</v>
      </c>
      <c r="K15" s="6">
        <f t="shared" si="1"/>
        <v>1.1199999999999999</v>
      </c>
      <c r="L15" s="8">
        <f t="shared" si="0"/>
        <v>3.92</v>
      </c>
      <c r="M15" s="8">
        <v>1</v>
      </c>
      <c r="N15" s="24">
        <f>L15*M15</f>
        <v>3.92</v>
      </c>
      <c r="O15" s="466"/>
      <c r="P15" s="391"/>
    </row>
    <row r="16" spans="2:16" ht="15" customHeight="1" x14ac:dyDescent="0.25">
      <c r="B16" s="553"/>
      <c r="C16" s="516"/>
      <c r="D16" s="424"/>
      <c r="E16" s="440"/>
      <c r="F16" s="441"/>
      <c r="G16" s="442"/>
      <c r="H16" s="21" t="s">
        <v>76</v>
      </c>
      <c r="I16" s="4">
        <v>0.6</v>
      </c>
      <c r="J16" s="4">
        <v>1.95</v>
      </c>
      <c r="K16" s="6">
        <f t="shared" si="1"/>
        <v>0.78</v>
      </c>
      <c r="L16" s="8">
        <f t="shared" si="0"/>
        <v>2.73</v>
      </c>
      <c r="M16" s="8">
        <v>1</v>
      </c>
      <c r="N16" s="24">
        <f>L16*M16</f>
        <v>2.73</v>
      </c>
      <c r="O16" s="466"/>
      <c r="P16" s="391"/>
    </row>
    <row r="17" spans="2:16" ht="15.75" customHeight="1" thickBot="1" x14ac:dyDescent="0.3">
      <c r="B17" s="553"/>
      <c r="C17" s="517"/>
      <c r="D17" s="425"/>
      <c r="E17" s="412" t="s">
        <v>10</v>
      </c>
      <c r="F17" s="412"/>
      <c r="G17" s="412"/>
      <c r="H17" s="346" t="s">
        <v>176</v>
      </c>
      <c r="I17" s="346"/>
      <c r="J17" s="346"/>
      <c r="K17" s="346"/>
      <c r="L17" s="251">
        <v>5</v>
      </c>
      <c r="M17" s="251">
        <v>1</v>
      </c>
      <c r="N17" s="248">
        <f>L17*M17</f>
        <v>5</v>
      </c>
      <c r="O17" s="467"/>
      <c r="P17" s="391"/>
    </row>
    <row r="18" spans="2:16" ht="15" customHeight="1" x14ac:dyDescent="0.25">
      <c r="B18" s="553"/>
      <c r="C18" s="515" t="s">
        <v>94</v>
      </c>
      <c r="D18" s="539" t="s">
        <v>212</v>
      </c>
      <c r="E18" s="537" t="s">
        <v>91</v>
      </c>
      <c r="F18" s="537"/>
      <c r="G18" s="537"/>
      <c r="H18" s="22" t="s">
        <v>146</v>
      </c>
      <c r="I18" s="183">
        <v>4.3499999999999996</v>
      </c>
      <c r="J18" s="183">
        <v>6.93</v>
      </c>
      <c r="K18" s="184">
        <f>0.4*J18</f>
        <v>2.7720000000000002</v>
      </c>
      <c r="L18" s="184">
        <f>SUM(J18:K18)</f>
        <v>9.702</v>
      </c>
      <c r="M18" s="184">
        <v>22</v>
      </c>
      <c r="N18" s="254">
        <f t="shared" ref="N18:N25" si="3">L18*M18</f>
        <v>213.44399999999999</v>
      </c>
      <c r="O18" s="465">
        <f>SUM(N18:N39)</f>
        <v>3267.6320000000005</v>
      </c>
      <c r="P18" s="390"/>
    </row>
    <row r="19" spans="2:16" ht="15" customHeight="1" x14ac:dyDescent="0.25">
      <c r="B19" s="553"/>
      <c r="C19" s="516"/>
      <c r="D19" s="540"/>
      <c r="E19" s="538"/>
      <c r="F19" s="538"/>
      <c r="G19" s="538"/>
      <c r="H19" s="20" t="s">
        <v>147</v>
      </c>
      <c r="I19" s="250">
        <v>2</v>
      </c>
      <c r="J19" s="250">
        <v>7.29</v>
      </c>
      <c r="K19" s="249">
        <f>0.4*J19</f>
        <v>2.9160000000000004</v>
      </c>
      <c r="L19" s="249">
        <f>SUM(J19:K19)</f>
        <v>10.206</v>
      </c>
      <c r="M19" s="249">
        <v>20</v>
      </c>
      <c r="N19" s="252">
        <f t="shared" si="3"/>
        <v>204.12</v>
      </c>
      <c r="O19" s="466"/>
      <c r="P19" s="390"/>
    </row>
    <row r="20" spans="2:16" ht="15" customHeight="1" x14ac:dyDescent="0.25">
      <c r="B20" s="553"/>
      <c r="C20" s="516"/>
      <c r="D20" s="540"/>
      <c r="E20" s="538"/>
      <c r="F20" s="538"/>
      <c r="G20" s="538"/>
      <c r="H20" s="536" t="s">
        <v>269</v>
      </c>
      <c r="I20" s="536"/>
      <c r="J20" s="536"/>
      <c r="K20" s="536"/>
      <c r="L20" s="249">
        <v>840</v>
      </c>
      <c r="M20" s="249">
        <v>1</v>
      </c>
      <c r="N20" s="252">
        <f>L20*M20</f>
        <v>840</v>
      </c>
      <c r="O20" s="466"/>
      <c r="P20" s="390"/>
    </row>
    <row r="21" spans="2:16" ht="15" customHeight="1" x14ac:dyDescent="0.25">
      <c r="B21" s="553"/>
      <c r="C21" s="516"/>
      <c r="D21" s="540"/>
      <c r="E21" s="538"/>
      <c r="F21" s="538"/>
      <c r="G21" s="538"/>
      <c r="H21" s="536" t="s">
        <v>270</v>
      </c>
      <c r="I21" s="536"/>
      <c r="J21" s="536"/>
      <c r="K21" s="536"/>
      <c r="L21" s="249">
        <v>840</v>
      </c>
      <c r="M21" s="249">
        <v>1</v>
      </c>
      <c r="N21" s="252">
        <f t="shared" si="3"/>
        <v>840</v>
      </c>
      <c r="O21" s="466"/>
      <c r="P21" s="390"/>
    </row>
    <row r="22" spans="2:16" ht="15" customHeight="1" x14ac:dyDescent="0.25">
      <c r="B22" s="553"/>
      <c r="C22" s="516"/>
      <c r="D22" s="540"/>
      <c r="E22" s="538"/>
      <c r="F22" s="538"/>
      <c r="G22" s="538"/>
      <c r="H22" s="536" t="s">
        <v>271</v>
      </c>
      <c r="I22" s="536"/>
      <c r="J22" s="536"/>
      <c r="K22" s="536"/>
      <c r="L22" s="249">
        <v>500</v>
      </c>
      <c r="M22" s="249">
        <v>1</v>
      </c>
      <c r="N22" s="252">
        <f>L22*M22</f>
        <v>500</v>
      </c>
      <c r="O22" s="466"/>
      <c r="P22" s="390"/>
    </row>
    <row r="23" spans="2:16" ht="15" customHeight="1" x14ac:dyDescent="0.25">
      <c r="B23" s="553"/>
      <c r="C23" s="516"/>
      <c r="D23" s="540"/>
      <c r="E23" s="362" t="s">
        <v>92</v>
      </c>
      <c r="F23" s="362"/>
      <c r="G23" s="362"/>
      <c r="H23" s="545" t="s">
        <v>272</v>
      </c>
      <c r="I23" s="545"/>
      <c r="J23" s="545"/>
      <c r="K23" s="545"/>
      <c r="L23" s="249">
        <v>63</v>
      </c>
      <c r="M23" s="249">
        <v>1</v>
      </c>
      <c r="N23" s="252">
        <f t="shared" si="3"/>
        <v>63</v>
      </c>
      <c r="O23" s="466"/>
      <c r="P23" s="390"/>
    </row>
    <row r="24" spans="2:16" ht="15" customHeight="1" x14ac:dyDescent="0.25">
      <c r="B24" s="553"/>
      <c r="C24" s="516"/>
      <c r="D24" s="540"/>
      <c r="E24" s="362" t="s">
        <v>93</v>
      </c>
      <c r="F24" s="362"/>
      <c r="G24" s="362"/>
      <c r="H24" s="545" t="s">
        <v>414</v>
      </c>
      <c r="I24" s="545"/>
      <c r="J24" s="545"/>
      <c r="K24" s="545"/>
      <c r="L24" s="249">
        <v>545</v>
      </c>
      <c r="M24" s="249">
        <v>1</v>
      </c>
      <c r="N24" s="252">
        <f t="shared" si="3"/>
        <v>545</v>
      </c>
      <c r="O24" s="466"/>
      <c r="P24" s="390"/>
    </row>
    <row r="25" spans="2:16" ht="15" customHeight="1" x14ac:dyDescent="0.25">
      <c r="B25" s="553"/>
      <c r="C25" s="516"/>
      <c r="D25" s="424" t="s">
        <v>208</v>
      </c>
      <c r="E25" s="362" t="s">
        <v>210</v>
      </c>
      <c r="F25" s="362"/>
      <c r="G25" s="362"/>
      <c r="H25" s="21" t="s">
        <v>48</v>
      </c>
      <c r="I25" s="206">
        <v>0.43</v>
      </c>
      <c r="J25" s="250">
        <v>0.9</v>
      </c>
      <c r="K25" s="161">
        <f>0.4*J25</f>
        <v>0.36000000000000004</v>
      </c>
      <c r="L25" s="249">
        <f>SUM(J25:K25)</f>
        <v>1.26</v>
      </c>
      <c r="M25" s="249">
        <v>3</v>
      </c>
      <c r="N25" s="255">
        <f t="shared" si="3"/>
        <v>3.7800000000000002</v>
      </c>
      <c r="O25" s="466"/>
      <c r="P25" s="390"/>
    </row>
    <row r="26" spans="2:16" ht="15" customHeight="1" x14ac:dyDescent="0.25">
      <c r="B26" s="553"/>
      <c r="C26" s="516"/>
      <c r="D26" s="424"/>
      <c r="E26" s="362"/>
      <c r="F26" s="362"/>
      <c r="G26" s="362"/>
      <c r="H26" s="21" t="s">
        <v>47</v>
      </c>
      <c r="I26" s="250">
        <v>0.6</v>
      </c>
      <c r="J26" s="250">
        <v>0.9</v>
      </c>
      <c r="K26" s="161">
        <f t="shared" ref="K26:K36" si="4">0.4*J26</f>
        <v>0.36000000000000004</v>
      </c>
      <c r="L26" s="249">
        <f t="shared" ref="L26:L31" si="5">SUM(J26:K26)</f>
        <v>1.26</v>
      </c>
      <c r="M26" s="249">
        <v>3</v>
      </c>
      <c r="N26" s="255">
        <f t="shared" ref="N26:N36" si="6">L26*M26</f>
        <v>3.7800000000000002</v>
      </c>
      <c r="O26" s="466"/>
      <c r="P26" s="390"/>
    </row>
    <row r="27" spans="2:16" ht="15" customHeight="1" x14ac:dyDescent="0.25">
      <c r="B27" s="553"/>
      <c r="C27" s="516"/>
      <c r="D27" s="424"/>
      <c r="E27" s="362"/>
      <c r="F27" s="362"/>
      <c r="G27" s="362"/>
      <c r="H27" s="21" t="s">
        <v>49</v>
      </c>
      <c r="I27" s="206">
        <v>0.13</v>
      </c>
      <c r="J27" s="250">
        <v>0.4</v>
      </c>
      <c r="K27" s="161">
        <f t="shared" si="4"/>
        <v>0.16000000000000003</v>
      </c>
      <c r="L27" s="249">
        <f t="shared" si="5"/>
        <v>0.56000000000000005</v>
      </c>
      <c r="M27" s="249">
        <v>3</v>
      </c>
      <c r="N27" s="255">
        <f t="shared" si="6"/>
        <v>1.6800000000000002</v>
      </c>
      <c r="O27" s="466"/>
      <c r="P27" s="390"/>
    </row>
    <row r="28" spans="2:16" ht="15" customHeight="1" x14ac:dyDescent="0.25">
      <c r="B28" s="553"/>
      <c r="C28" s="516"/>
      <c r="D28" s="424"/>
      <c r="E28" s="362"/>
      <c r="F28" s="362"/>
      <c r="G28" s="362"/>
      <c r="H28" s="21" t="s">
        <v>75</v>
      </c>
      <c r="I28" s="206">
        <v>0.43</v>
      </c>
      <c r="J28" s="250">
        <v>2.8</v>
      </c>
      <c r="K28" s="161">
        <f t="shared" si="4"/>
        <v>1.1199999999999999</v>
      </c>
      <c r="L28" s="249">
        <f>SUM(J28:K28)</f>
        <v>3.92</v>
      </c>
      <c r="M28" s="249">
        <v>1</v>
      </c>
      <c r="N28" s="255">
        <f t="shared" si="6"/>
        <v>3.92</v>
      </c>
      <c r="O28" s="466"/>
      <c r="P28" s="390"/>
    </row>
    <row r="29" spans="2:16" ht="15" customHeight="1" x14ac:dyDescent="0.25">
      <c r="B29" s="553"/>
      <c r="C29" s="516"/>
      <c r="D29" s="424"/>
      <c r="E29" s="362"/>
      <c r="F29" s="362"/>
      <c r="G29" s="362"/>
      <c r="H29" s="21" t="s">
        <v>76</v>
      </c>
      <c r="I29" s="250">
        <v>0.6</v>
      </c>
      <c r="J29" s="250">
        <v>1.95</v>
      </c>
      <c r="K29" s="161">
        <f t="shared" si="4"/>
        <v>0.78</v>
      </c>
      <c r="L29" s="249">
        <f>SUM(J29:K29)</f>
        <v>2.73</v>
      </c>
      <c r="M29" s="249">
        <v>1</v>
      </c>
      <c r="N29" s="255">
        <f t="shared" si="6"/>
        <v>2.73</v>
      </c>
      <c r="O29" s="466"/>
      <c r="P29" s="390"/>
    </row>
    <row r="30" spans="2:16" ht="15" customHeight="1" x14ac:dyDescent="0.25">
      <c r="B30" s="553"/>
      <c r="C30" s="516"/>
      <c r="D30" s="424"/>
      <c r="E30" s="362" t="s">
        <v>211</v>
      </c>
      <c r="F30" s="362"/>
      <c r="G30" s="362"/>
      <c r="H30" s="21" t="s">
        <v>48</v>
      </c>
      <c r="I30" s="206">
        <v>0.43</v>
      </c>
      <c r="J30" s="250">
        <v>0.9</v>
      </c>
      <c r="K30" s="161">
        <f t="shared" si="4"/>
        <v>0.36000000000000004</v>
      </c>
      <c r="L30" s="249">
        <f t="shared" si="5"/>
        <v>1.26</v>
      </c>
      <c r="M30" s="249">
        <v>3</v>
      </c>
      <c r="N30" s="255">
        <f t="shared" si="6"/>
        <v>3.7800000000000002</v>
      </c>
      <c r="O30" s="466"/>
      <c r="P30" s="390"/>
    </row>
    <row r="31" spans="2:16" ht="15" customHeight="1" x14ac:dyDescent="0.25">
      <c r="B31" s="553"/>
      <c r="C31" s="516"/>
      <c r="D31" s="424"/>
      <c r="E31" s="362"/>
      <c r="F31" s="362"/>
      <c r="G31" s="362"/>
      <c r="H31" s="21" t="s">
        <v>47</v>
      </c>
      <c r="I31" s="250">
        <v>0.6</v>
      </c>
      <c r="J31" s="250">
        <v>0.9</v>
      </c>
      <c r="K31" s="161">
        <f t="shared" si="4"/>
        <v>0.36000000000000004</v>
      </c>
      <c r="L31" s="249">
        <f t="shared" si="5"/>
        <v>1.26</v>
      </c>
      <c r="M31" s="249">
        <v>3</v>
      </c>
      <c r="N31" s="255">
        <f t="shared" si="6"/>
        <v>3.7800000000000002</v>
      </c>
      <c r="O31" s="466"/>
      <c r="P31" s="390"/>
    </row>
    <row r="32" spans="2:16" ht="15" customHeight="1" x14ac:dyDescent="0.25">
      <c r="B32" s="553"/>
      <c r="C32" s="516"/>
      <c r="D32" s="424"/>
      <c r="E32" s="362"/>
      <c r="F32" s="362"/>
      <c r="G32" s="362"/>
      <c r="H32" s="21" t="s">
        <v>75</v>
      </c>
      <c r="I32" s="206">
        <v>0.43</v>
      </c>
      <c r="J32" s="250">
        <v>2.8</v>
      </c>
      <c r="K32" s="161">
        <f>0.4*J32</f>
        <v>1.1199999999999999</v>
      </c>
      <c r="L32" s="249">
        <f t="shared" ref="L32:L37" si="7">SUM(J32:K32)</f>
        <v>3.92</v>
      </c>
      <c r="M32" s="249">
        <v>1</v>
      </c>
      <c r="N32" s="255">
        <f>L32*M32</f>
        <v>3.92</v>
      </c>
      <c r="O32" s="466"/>
      <c r="P32" s="390"/>
    </row>
    <row r="33" spans="2:16" ht="15" customHeight="1" x14ac:dyDescent="0.25">
      <c r="B33" s="553"/>
      <c r="C33" s="516"/>
      <c r="D33" s="424"/>
      <c r="E33" s="362"/>
      <c r="F33" s="362"/>
      <c r="G33" s="362"/>
      <c r="H33" s="21" t="s">
        <v>76</v>
      </c>
      <c r="I33" s="250">
        <v>0.6</v>
      </c>
      <c r="J33" s="250">
        <v>1.95</v>
      </c>
      <c r="K33" s="161">
        <f>0.4*J33</f>
        <v>0.78</v>
      </c>
      <c r="L33" s="249">
        <f t="shared" si="7"/>
        <v>2.73</v>
      </c>
      <c r="M33" s="249">
        <v>1</v>
      </c>
      <c r="N33" s="255">
        <f>L33*M33</f>
        <v>2.73</v>
      </c>
      <c r="O33" s="466"/>
      <c r="P33" s="390"/>
    </row>
    <row r="34" spans="2:16" ht="15" customHeight="1" x14ac:dyDescent="0.25">
      <c r="B34" s="553"/>
      <c r="C34" s="516"/>
      <c r="D34" s="424"/>
      <c r="E34" s="362" t="s">
        <v>216</v>
      </c>
      <c r="F34" s="362"/>
      <c r="G34" s="362"/>
      <c r="H34" s="21" t="s">
        <v>12</v>
      </c>
      <c r="I34" s="250">
        <v>1.1000000000000001</v>
      </c>
      <c r="J34" s="250">
        <v>1.1000000000000001</v>
      </c>
      <c r="K34" s="249">
        <f t="shared" si="4"/>
        <v>0.44000000000000006</v>
      </c>
      <c r="L34" s="249">
        <f t="shared" si="7"/>
        <v>1.54</v>
      </c>
      <c r="M34" s="250">
        <v>4</v>
      </c>
      <c r="N34" s="255">
        <f t="shared" si="6"/>
        <v>6.16</v>
      </c>
      <c r="O34" s="466"/>
      <c r="P34" s="390"/>
    </row>
    <row r="35" spans="2:16" ht="15" customHeight="1" x14ac:dyDescent="0.25">
      <c r="B35" s="553"/>
      <c r="C35" s="516"/>
      <c r="D35" s="424"/>
      <c r="E35" s="362"/>
      <c r="F35" s="362"/>
      <c r="G35" s="362"/>
      <c r="H35" s="21" t="s">
        <v>174</v>
      </c>
      <c r="I35" s="206">
        <v>0.42</v>
      </c>
      <c r="J35" s="206">
        <v>1.04</v>
      </c>
      <c r="K35" s="249">
        <f>0.4*J35</f>
        <v>0.41600000000000004</v>
      </c>
      <c r="L35" s="249">
        <f t="shared" si="7"/>
        <v>1.456</v>
      </c>
      <c r="M35" s="250">
        <v>4</v>
      </c>
      <c r="N35" s="252">
        <f>L35*M35</f>
        <v>5.8239999999999998</v>
      </c>
      <c r="O35" s="466"/>
      <c r="P35" s="390"/>
    </row>
    <row r="36" spans="2:16" ht="15" customHeight="1" x14ac:dyDescent="0.25">
      <c r="B36" s="553"/>
      <c r="C36" s="516"/>
      <c r="D36" s="424"/>
      <c r="E36" s="362" t="s">
        <v>217</v>
      </c>
      <c r="F36" s="362"/>
      <c r="G36" s="362"/>
      <c r="H36" s="21" t="s">
        <v>12</v>
      </c>
      <c r="I36" s="250">
        <v>1.1000000000000001</v>
      </c>
      <c r="J36" s="250">
        <v>1.1000000000000001</v>
      </c>
      <c r="K36" s="249">
        <f t="shared" si="4"/>
        <v>0.44000000000000006</v>
      </c>
      <c r="L36" s="249">
        <f t="shared" si="7"/>
        <v>1.54</v>
      </c>
      <c r="M36" s="250">
        <v>4</v>
      </c>
      <c r="N36" s="255">
        <f t="shared" si="6"/>
        <v>6.16</v>
      </c>
      <c r="O36" s="466"/>
      <c r="P36" s="390"/>
    </row>
    <row r="37" spans="2:16" ht="15.75" customHeight="1" x14ac:dyDescent="0.25">
      <c r="B37" s="553"/>
      <c r="C37" s="516"/>
      <c r="D37" s="424"/>
      <c r="E37" s="362"/>
      <c r="F37" s="362"/>
      <c r="G37" s="362"/>
      <c r="H37" s="21" t="s">
        <v>174</v>
      </c>
      <c r="I37" s="206">
        <v>0.42</v>
      </c>
      <c r="J37" s="206">
        <v>1.04</v>
      </c>
      <c r="K37" s="249">
        <f>0.4*J37</f>
        <v>0.41600000000000004</v>
      </c>
      <c r="L37" s="249">
        <f t="shared" si="7"/>
        <v>1.456</v>
      </c>
      <c r="M37" s="250">
        <v>4</v>
      </c>
      <c r="N37" s="252">
        <f>L37*M37</f>
        <v>5.8239999999999998</v>
      </c>
      <c r="O37" s="466"/>
      <c r="P37" s="390"/>
    </row>
    <row r="38" spans="2:16" ht="15.75" customHeight="1" x14ac:dyDescent="0.25">
      <c r="B38" s="553"/>
      <c r="C38" s="516"/>
      <c r="D38" s="424"/>
      <c r="E38" s="362" t="s">
        <v>10</v>
      </c>
      <c r="F38" s="362"/>
      <c r="G38" s="362"/>
      <c r="H38" s="364" t="s">
        <v>176</v>
      </c>
      <c r="I38" s="364"/>
      <c r="J38" s="364"/>
      <c r="K38" s="364"/>
      <c r="L38" s="249">
        <v>4</v>
      </c>
      <c r="M38" s="249">
        <v>1</v>
      </c>
      <c r="N38" s="252">
        <f>L38*M38</f>
        <v>4</v>
      </c>
      <c r="O38" s="466"/>
      <c r="P38" s="390"/>
    </row>
    <row r="39" spans="2:16" ht="15.75" customHeight="1" thickBot="1" x14ac:dyDescent="0.3">
      <c r="B39" s="553"/>
      <c r="C39" s="517"/>
      <c r="D39" s="446"/>
      <c r="E39" s="402" t="s">
        <v>164</v>
      </c>
      <c r="F39" s="402"/>
      <c r="G39" s="402"/>
      <c r="H39" s="403" t="s">
        <v>182</v>
      </c>
      <c r="I39" s="403"/>
      <c r="J39" s="403"/>
      <c r="K39" s="403"/>
      <c r="L39" s="259">
        <v>4</v>
      </c>
      <c r="M39" s="259">
        <v>1</v>
      </c>
      <c r="N39" s="258">
        <f t="shared" ref="N39" si="8">L39*M39</f>
        <v>4</v>
      </c>
      <c r="O39" s="467"/>
      <c r="P39" s="390"/>
    </row>
    <row r="40" spans="2:16" ht="15" customHeight="1" x14ac:dyDescent="0.25">
      <c r="B40" s="553"/>
      <c r="C40" s="512" t="s">
        <v>222</v>
      </c>
      <c r="D40" s="458" t="s">
        <v>2</v>
      </c>
      <c r="E40" s="368"/>
      <c r="F40" s="368"/>
      <c r="G40" s="368"/>
      <c r="H40" s="63" t="s">
        <v>139</v>
      </c>
      <c r="I40" s="253">
        <v>15.5</v>
      </c>
      <c r="J40" s="253">
        <v>82.24</v>
      </c>
      <c r="K40" s="256">
        <f t="shared" ref="K40:K47" si="9">0.4*J40</f>
        <v>32.896000000000001</v>
      </c>
      <c r="L40" s="256">
        <f t="shared" ref="L40:L47" si="10">SUM(J40:K40)</f>
        <v>115.136</v>
      </c>
      <c r="M40" s="256">
        <v>1</v>
      </c>
      <c r="N40" s="257">
        <f t="shared" ref="N40:N47" si="11">L40*M40</f>
        <v>115.136</v>
      </c>
      <c r="O40" s="465">
        <f>SUM(N40:N118)</f>
        <v>10514.098</v>
      </c>
      <c r="P40" s="390"/>
    </row>
    <row r="41" spans="2:16" ht="15" customHeight="1" x14ac:dyDescent="0.25">
      <c r="B41" s="553"/>
      <c r="C41" s="513"/>
      <c r="D41" s="424"/>
      <c r="E41" s="363"/>
      <c r="F41" s="363"/>
      <c r="G41" s="363"/>
      <c r="H41" s="21" t="s">
        <v>140</v>
      </c>
      <c r="I41" s="196">
        <v>4.05</v>
      </c>
      <c r="J41" s="196">
        <v>39.39</v>
      </c>
      <c r="K41" s="198">
        <f t="shared" si="9"/>
        <v>15.756</v>
      </c>
      <c r="L41" s="198">
        <f t="shared" si="10"/>
        <v>55.146000000000001</v>
      </c>
      <c r="M41" s="198">
        <v>1</v>
      </c>
      <c r="N41" s="188">
        <f t="shared" si="11"/>
        <v>55.146000000000001</v>
      </c>
      <c r="O41" s="466"/>
      <c r="P41" s="390"/>
    </row>
    <row r="42" spans="2:16" ht="15" customHeight="1" x14ac:dyDescent="0.25">
      <c r="B42" s="553"/>
      <c r="C42" s="513"/>
      <c r="D42" s="424"/>
      <c r="E42" s="363"/>
      <c r="F42" s="363"/>
      <c r="G42" s="363"/>
      <c r="H42" s="21" t="s">
        <v>141</v>
      </c>
      <c r="I42" s="196">
        <v>7.43</v>
      </c>
      <c r="J42" s="196">
        <v>45.88</v>
      </c>
      <c r="K42" s="198">
        <f t="shared" si="9"/>
        <v>18.352</v>
      </c>
      <c r="L42" s="198">
        <f t="shared" si="10"/>
        <v>64.231999999999999</v>
      </c>
      <c r="M42" s="198">
        <v>1</v>
      </c>
      <c r="N42" s="188">
        <f t="shared" si="11"/>
        <v>64.231999999999999</v>
      </c>
      <c r="O42" s="466"/>
      <c r="P42" s="390"/>
    </row>
    <row r="43" spans="2:16" ht="15" customHeight="1" x14ac:dyDescent="0.25">
      <c r="B43" s="553"/>
      <c r="C43" s="513"/>
      <c r="D43" s="424"/>
      <c r="E43" s="363"/>
      <c r="F43" s="363"/>
      <c r="G43" s="363"/>
      <c r="H43" s="21" t="s">
        <v>142</v>
      </c>
      <c r="I43" s="196">
        <v>21.05</v>
      </c>
      <c r="J43" s="196">
        <v>122</v>
      </c>
      <c r="K43" s="198">
        <f t="shared" si="9"/>
        <v>48.800000000000004</v>
      </c>
      <c r="L43" s="198">
        <f t="shared" si="10"/>
        <v>170.8</v>
      </c>
      <c r="M43" s="198">
        <v>1</v>
      </c>
      <c r="N43" s="188">
        <f t="shared" si="11"/>
        <v>170.8</v>
      </c>
      <c r="O43" s="466"/>
      <c r="P43" s="390"/>
    </row>
    <row r="44" spans="2:16" ht="15" customHeight="1" x14ac:dyDescent="0.25">
      <c r="B44" s="553"/>
      <c r="C44" s="513"/>
      <c r="D44" s="424"/>
      <c r="E44" s="363"/>
      <c r="F44" s="363"/>
      <c r="G44" s="363"/>
      <c r="H44" s="21" t="s">
        <v>145</v>
      </c>
      <c r="I44" s="196">
        <v>13.85</v>
      </c>
      <c r="J44" s="196">
        <v>87.66</v>
      </c>
      <c r="K44" s="198">
        <f t="shared" si="9"/>
        <v>35.064</v>
      </c>
      <c r="L44" s="198">
        <f t="shared" si="10"/>
        <v>122.72399999999999</v>
      </c>
      <c r="M44" s="198">
        <v>1</v>
      </c>
      <c r="N44" s="188">
        <f t="shared" si="11"/>
        <v>122.72399999999999</v>
      </c>
      <c r="O44" s="466"/>
      <c r="P44" s="390"/>
    </row>
    <row r="45" spans="2:16" ht="15" customHeight="1" x14ac:dyDescent="0.25">
      <c r="B45" s="553"/>
      <c r="C45" s="513"/>
      <c r="D45" s="424"/>
      <c r="E45" s="363"/>
      <c r="F45" s="363"/>
      <c r="G45" s="363"/>
      <c r="H45" s="21" t="s">
        <v>136</v>
      </c>
      <c r="I45" s="196">
        <v>2.0499999999999998</v>
      </c>
      <c r="J45" s="196">
        <v>13.65</v>
      </c>
      <c r="K45" s="198">
        <f t="shared" si="9"/>
        <v>5.4600000000000009</v>
      </c>
      <c r="L45" s="198">
        <f t="shared" si="10"/>
        <v>19.11</v>
      </c>
      <c r="M45" s="198">
        <v>4</v>
      </c>
      <c r="N45" s="188">
        <f t="shared" si="11"/>
        <v>76.44</v>
      </c>
      <c r="O45" s="466"/>
      <c r="P45" s="390"/>
    </row>
    <row r="46" spans="2:16" ht="15" customHeight="1" x14ac:dyDescent="0.25">
      <c r="B46" s="553"/>
      <c r="C46" s="513"/>
      <c r="D46" s="424"/>
      <c r="E46" s="363"/>
      <c r="F46" s="363"/>
      <c r="G46" s="363"/>
      <c r="H46" s="21" t="s">
        <v>137</v>
      </c>
      <c r="I46" s="196">
        <v>1.48</v>
      </c>
      <c r="J46" s="196">
        <v>24.81</v>
      </c>
      <c r="K46" s="198">
        <f t="shared" si="9"/>
        <v>9.9239999999999995</v>
      </c>
      <c r="L46" s="198">
        <f t="shared" si="10"/>
        <v>34.733999999999995</v>
      </c>
      <c r="M46" s="198">
        <v>2</v>
      </c>
      <c r="N46" s="188">
        <f t="shared" si="11"/>
        <v>69.467999999999989</v>
      </c>
      <c r="O46" s="466"/>
      <c r="P46" s="390"/>
    </row>
    <row r="47" spans="2:16" ht="15" customHeight="1" thickBot="1" x14ac:dyDescent="0.3">
      <c r="B47" s="553"/>
      <c r="C47" s="513"/>
      <c r="D47" s="446"/>
      <c r="E47" s="378"/>
      <c r="F47" s="378"/>
      <c r="G47" s="378"/>
      <c r="H47" s="50" t="s">
        <v>138</v>
      </c>
      <c r="I47" s="202">
        <v>0.41</v>
      </c>
      <c r="J47" s="202">
        <v>18.809999999999999</v>
      </c>
      <c r="K47" s="201">
        <f t="shared" si="9"/>
        <v>7.524</v>
      </c>
      <c r="L47" s="201">
        <f t="shared" si="10"/>
        <v>26.334</v>
      </c>
      <c r="M47" s="201">
        <v>2</v>
      </c>
      <c r="N47" s="189">
        <f t="shared" si="11"/>
        <v>52.667999999999999</v>
      </c>
      <c r="O47" s="466"/>
      <c r="P47" s="390"/>
    </row>
    <row r="48" spans="2:16" ht="15" customHeight="1" x14ac:dyDescent="0.25">
      <c r="B48" s="553"/>
      <c r="C48" s="513"/>
      <c r="D48" s="356" t="s">
        <v>95</v>
      </c>
      <c r="E48" s="368" t="s">
        <v>201</v>
      </c>
      <c r="F48" s="368"/>
      <c r="G48" s="368"/>
      <c r="H48" s="367" t="s">
        <v>203</v>
      </c>
      <c r="I48" s="367"/>
      <c r="J48" s="367"/>
      <c r="K48" s="367"/>
      <c r="L48" s="197">
        <v>4</v>
      </c>
      <c r="M48" s="197">
        <v>1</v>
      </c>
      <c r="N48" s="199">
        <v>4</v>
      </c>
      <c r="O48" s="466"/>
      <c r="P48" s="391"/>
    </row>
    <row r="49" spans="2:16" ht="15" customHeight="1" x14ac:dyDescent="0.25">
      <c r="B49" s="553"/>
      <c r="C49" s="513"/>
      <c r="D49" s="386"/>
      <c r="E49" s="372" t="s">
        <v>208</v>
      </c>
      <c r="F49" s="358"/>
      <c r="G49" s="362" t="s">
        <v>202</v>
      </c>
      <c r="H49" s="21" t="s">
        <v>48</v>
      </c>
      <c r="I49" s="82">
        <v>0.43</v>
      </c>
      <c r="J49" s="4">
        <v>0.9</v>
      </c>
      <c r="K49" s="6">
        <f>0.4*J49</f>
        <v>0.36000000000000004</v>
      </c>
      <c r="L49" s="8">
        <f>SUM(J49:K49)</f>
        <v>1.26</v>
      </c>
      <c r="M49" s="8">
        <v>1</v>
      </c>
      <c r="N49" s="24">
        <f t="shared" ref="N49:N58" si="12">L49*M49</f>
        <v>1.26</v>
      </c>
      <c r="O49" s="466"/>
      <c r="P49" s="391"/>
    </row>
    <row r="50" spans="2:16" ht="15" customHeight="1" x14ac:dyDescent="0.25">
      <c r="B50" s="553"/>
      <c r="C50" s="513"/>
      <c r="D50" s="386"/>
      <c r="E50" s="353"/>
      <c r="F50" s="354"/>
      <c r="G50" s="362"/>
      <c r="H50" s="21" t="s">
        <v>47</v>
      </c>
      <c r="I50" s="4">
        <v>0.6</v>
      </c>
      <c r="J50" s="4">
        <v>0.9</v>
      </c>
      <c r="K50" s="6">
        <f>0.4*J50</f>
        <v>0.36000000000000004</v>
      </c>
      <c r="L50" s="8">
        <f>SUM(J50:K50)</f>
        <v>1.26</v>
      </c>
      <c r="M50" s="8">
        <v>1</v>
      </c>
      <c r="N50" s="24">
        <f t="shared" si="12"/>
        <v>1.26</v>
      </c>
      <c r="O50" s="466"/>
      <c r="P50" s="391"/>
    </row>
    <row r="51" spans="2:16" ht="15" customHeight="1" x14ac:dyDescent="0.25">
      <c r="B51" s="553"/>
      <c r="C51" s="513"/>
      <c r="D51" s="386"/>
      <c r="E51" s="353"/>
      <c r="F51" s="354"/>
      <c r="G51" s="84" t="s">
        <v>10</v>
      </c>
      <c r="H51" s="364" t="s">
        <v>176</v>
      </c>
      <c r="I51" s="364"/>
      <c r="J51" s="364"/>
      <c r="K51" s="364"/>
      <c r="L51" s="8">
        <v>5</v>
      </c>
      <c r="M51" s="8">
        <v>1</v>
      </c>
      <c r="N51" s="23">
        <f t="shared" si="12"/>
        <v>5</v>
      </c>
      <c r="O51" s="466"/>
      <c r="P51" s="391"/>
    </row>
    <row r="52" spans="2:16" ht="15" customHeight="1" x14ac:dyDescent="0.25">
      <c r="B52" s="553"/>
      <c r="C52" s="513"/>
      <c r="D52" s="386"/>
      <c r="E52" s="353"/>
      <c r="F52" s="354"/>
      <c r="G52" s="84" t="s">
        <v>164</v>
      </c>
      <c r="H52" s="364" t="s">
        <v>182</v>
      </c>
      <c r="I52" s="364"/>
      <c r="J52" s="364"/>
      <c r="K52" s="364"/>
      <c r="L52" s="8">
        <v>2</v>
      </c>
      <c r="M52" s="8">
        <v>1</v>
      </c>
      <c r="N52" s="23">
        <f t="shared" si="12"/>
        <v>2</v>
      </c>
      <c r="O52" s="466"/>
      <c r="P52" s="391"/>
    </row>
    <row r="53" spans="2:16" ht="15" customHeight="1" x14ac:dyDescent="0.25">
      <c r="B53" s="553"/>
      <c r="C53" s="513"/>
      <c r="D53" s="386"/>
      <c r="E53" s="353"/>
      <c r="F53" s="354"/>
      <c r="G53" s="84" t="s">
        <v>184</v>
      </c>
      <c r="H53" s="364" t="s">
        <v>209</v>
      </c>
      <c r="I53" s="364"/>
      <c r="J53" s="364"/>
      <c r="K53" s="364"/>
      <c r="L53" s="8">
        <v>2</v>
      </c>
      <c r="M53" s="8">
        <v>1</v>
      </c>
      <c r="N53" s="23">
        <f t="shared" si="12"/>
        <v>2</v>
      </c>
      <c r="O53" s="466"/>
      <c r="P53" s="391"/>
    </row>
    <row r="54" spans="2:16" ht="15" customHeight="1" x14ac:dyDescent="0.25">
      <c r="B54" s="553"/>
      <c r="C54" s="513"/>
      <c r="D54" s="386"/>
      <c r="E54" s="353"/>
      <c r="F54" s="354"/>
      <c r="G54" s="362" t="s">
        <v>210</v>
      </c>
      <c r="H54" s="21" t="s">
        <v>48</v>
      </c>
      <c r="I54" s="82">
        <v>0.43</v>
      </c>
      <c r="J54" s="4">
        <v>0.9</v>
      </c>
      <c r="K54" s="6">
        <f>0.4*J54</f>
        <v>0.36000000000000004</v>
      </c>
      <c r="L54" s="8">
        <f>SUM(J54:K54)</f>
        <v>1.26</v>
      </c>
      <c r="M54" s="8">
        <v>1</v>
      </c>
      <c r="N54" s="24">
        <f t="shared" si="12"/>
        <v>1.26</v>
      </c>
      <c r="O54" s="466"/>
      <c r="P54" s="391"/>
    </row>
    <row r="55" spans="2:16" ht="15" customHeight="1" x14ac:dyDescent="0.25">
      <c r="B55" s="553"/>
      <c r="C55" s="513"/>
      <c r="D55" s="386"/>
      <c r="E55" s="353"/>
      <c r="F55" s="354"/>
      <c r="G55" s="362"/>
      <c r="H55" s="21" t="s">
        <v>47</v>
      </c>
      <c r="I55" s="4">
        <v>0.6</v>
      </c>
      <c r="J55" s="4">
        <v>0.9</v>
      </c>
      <c r="K55" s="6">
        <f>0.4*J55</f>
        <v>0.36000000000000004</v>
      </c>
      <c r="L55" s="8">
        <f>SUM(J55:K55)</f>
        <v>1.26</v>
      </c>
      <c r="M55" s="8">
        <v>1</v>
      </c>
      <c r="N55" s="24">
        <f t="shared" si="12"/>
        <v>1.26</v>
      </c>
      <c r="O55" s="466"/>
      <c r="P55" s="391"/>
    </row>
    <row r="56" spans="2:16" ht="15" customHeight="1" x14ac:dyDescent="0.25">
      <c r="B56" s="553"/>
      <c r="C56" s="513"/>
      <c r="D56" s="386"/>
      <c r="E56" s="353"/>
      <c r="F56" s="354"/>
      <c r="G56" s="362" t="s">
        <v>211</v>
      </c>
      <c r="H56" s="21" t="s">
        <v>48</v>
      </c>
      <c r="I56" s="82">
        <v>0.43</v>
      </c>
      <c r="J56" s="4">
        <v>0.9</v>
      </c>
      <c r="K56" s="6">
        <f>0.4*J56</f>
        <v>0.36000000000000004</v>
      </c>
      <c r="L56" s="8">
        <f>SUM(J56:K56)</f>
        <v>1.26</v>
      </c>
      <c r="M56" s="8">
        <v>1</v>
      </c>
      <c r="N56" s="24">
        <f t="shared" si="12"/>
        <v>1.26</v>
      </c>
      <c r="O56" s="466"/>
      <c r="P56" s="391"/>
    </row>
    <row r="57" spans="2:16" ht="15" customHeight="1" x14ac:dyDescent="0.25">
      <c r="B57" s="553"/>
      <c r="C57" s="513"/>
      <c r="D57" s="386"/>
      <c r="E57" s="355"/>
      <c r="F57" s="356"/>
      <c r="G57" s="362"/>
      <c r="H57" s="21" t="s">
        <v>47</v>
      </c>
      <c r="I57" s="4">
        <v>0.6</v>
      </c>
      <c r="J57" s="4">
        <v>0.9</v>
      </c>
      <c r="K57" s="6">
        <f>0.4*J57</f>
        <v>0.36000000000000004</v>
      </c>
      <c r="L57" s="8">
        <f>SUM(J57:K57)</f>
        <v>1.26</v>
      </c>
      <c r="M57" s="8">
        <v>1</v>
      </c>
      <c r="N57" s="24">
        <f t="shared" si="12"/>
        <v>1.26</v>
      </c>
      <c r="O57" s="466"/>
      <c r="P57" s="391"/>
    </row>
    <row r="58" spans="2:16" ht="15" customHeight="1" x14ac:dyDescent="0.25">
      <c r="B58" s="553"/>
      <c r="C58" s="513"/>
      <c r="D58" s="358"/>
      <c r="E58" s="532" t="s">
        <v>212</v>
      </c>
      <c r="F58" s="533"/>
      <c r="G58" s="85" t="s">
        <v>213</v>
      </c>
      <c r="H58" s="546" t="s">
        <v>419</v>
      </c>
      <c r="I58" s="547"/>
      <c r="J58" s="547"/>
      <c r="K58" s="548"/>
      <c r="L58" s="541">
        <v>1800</v>
      </c>
      <c r="M58" s="401">
        <v>1</v>
      </c>
      <c r="N58" s="543">
        <f t="shared" si="12"/>
        <v>1800</v>
      </c>
      <c r="O58" s="466"/>
      <c r="P58" s="391"/>
    </row>
    <row r="59" spans="2:16" ht="15" customHeight="1" thickBot="1" x14ac:dyDescent="0.3">
      <c r="B59" s="553"/>
      <c r="C59" s="513"/>
      <c r="D59" s="358"/>
      <c r="E59" s="534"/>
      <c r="F59" s="535"/>
      <c r="G59" s="89" t="s">
        <v>214</v>
      </c>
      <c r="H59" s="549"/>
      <c r="I59" s="550"/>
      <c r="J59" s="550"/>
      <c r="K59" s="551"/>
      <c r="L59" s="542"/>
      <c r="M59" s="473"/>
      <c r="N59" s="544"/>
      <c r="O59" s="466"/>
      <c r="P59" s="391"/>
    </row>
    <row r="60" spans="2:16" ht="15" customHeight="1" x14ac:dyDescent="0.25">
      <c r="B60" s="553"/>
      <c r="C60" s="513"/>
      <c r="D60" s="461" t="s">
        <v>388</v>
      </c>
      <c r="E60" s="377" t="s">
        <v>201</v>
      </c>
      <c r="F60" s="377"/>
      <c r="G60" s="377"/>
      <c r="H60" s="366" t="s">
        <v>203</v>
      </c>
      <c r="I60" s="366"/>
      <c r="J60" s="366"/>
      <c r="K60" s="366"/>
      <c r="L60" s="18">
        <v>4</v>
      </c>
      <c r="M60" s="18">
        <v>1</v>
      </c>
      <c r="N60" s="26">
        <v>4</v>
      </c>
      <c r="O60" s="466"/>
      <c r="P60" s="391"/>
    </row>
    <row r="61" spans="2:16" ht="15" customHeight="1" x14ac:dyDescent="0.25">
      <c r="B61" s="553"/>
      <c r="C61" s="513"/>
      <c r="D61" s="561"/>
      <c r="E61" s="372" t="s">
        <v>208</v>
      </c>
      <c r="F61" s="358"/>
      <c r="G61" s="362" t="s">
        <v>202</v>
      </c>
      <c r="H61" s="21" t="s">
        <v>48</v>
      </c>
      <c r="I61" s="82">
        <v>0.43</v>
      </c>
      <c r="J61" s="4">
        <v>0.9</v>
      </c>
      <c r="K61" s="6">
        <f>0.4*J61</f>
        <v>0.36000000000000004</v>
      </c>
      <c r="L61" s="8">
        <f>SUM(J61:K61)</f>
        <v>1.26</v>
      </c>
      <c r="M61" s="8">
        <v>1</v>
      </c>
      <c r="N61" s="24">
        <f t="shared" ref="N61:N75" si="13">L61*M61</f>
        <v>1.26</v>
      </c>
      <c r="O61" s="466"/>
      <c r="P61" s="391"/>
    </row>
    <row r="62" spans="2:16" ht="15" customHeight="1" x14ac:dyDescent="0.25">
      <c r="B62" s="553"/>
      <c r="C62" s="513"/>
      <c r="D62" s="561"/>
      <c r="E62" s="353"/>
      <c r="F62" s="354"/>
      <c r="G62" s="362"/>
      <c r="H62" s="21" t="s">
        <v>47</v>
      </c>
      <c r="I62" s="4">
        <v>0.6</v>
      </c>
      <c r="J62" s="4">
        <v>0.9</v>
      </c>
      <c r="K62" s="6">
        <f>0.4*J62</f>
        <v>0.36000000000000004</v>
      </c>
      <c r="L62" s="8">
        <f>SUM(J62:K62)</f>
        <v>1.26</v>
      </c>
      <c r="M62" s="8">
        <v>1</v>
      </c>
      <c r="N62" s="24">
        <f t="shared" si="13"/>
        <v>1.26</v>
      </c>
      <c r="O62" s="466"/>
      <c r="P62" s="391"/>
    </row>
    <row r="63" spans="2:16" ht="15" customHeight="1" x14ac:dyDescent="0.25">
      <c r="B63" s="553"/>
      <c r="C63" s="513"/>
      <c r="D63" s="561"/>
      <c r="E63" s="353"/>
      <c r="F63" s="354"/>
      <c r="G63" s="84" t="s">
        <v>10</v>
      </c>
      <c r="H63" s="364" t="s">
        <v>176</v>
      </c>
      <c r="I63" s="364"/>
      <c r="J63" s="364"/>
      <c r="K63" s="364"/>
      <c r="L63" s="8">
        <v>5</v>
      </c>
      <c r="M63" s="8">
        <v>1</v>
      </c>
      <c r="N63" s="23">
        <f t="shared" si="13"/>
        <v>5</v>
      </c>
      <c r="O63" s="466"/>
      <c r="P63" s="391"/>
    </row>
    <row r="64" spans="2:16" ht="15" customHeight="1" x14ac:dyDescent="0.25">
      <c r="B64" s="553"/>
      <c r="C64" s="513"/>
      <c r="D64" s="561"/>
      <c r="E64" s="353"/>
      <c r="F64" s="354"/>
      <c r="G64" s="84" t="s">
        <v>164</v>
      </c>
      <c r="H64" s="364" t="s">
        <v>182</v>
      </c>
      <c r="I64" s="364"/>
      <c r="J64" s="364"/>
      <c r="K64" s="364"/>
      <c r="L64" s="8">
        <v>2</v>
      </c>
      <c r="M64" s="8">
        <v>1</v>
      </c>
      <c r="N64" s="23">
        <f t="shared" si="13"/>
        <v>2</v>
      </c>
      <c r="O64" s="466"/>
      <c r="P64" s="391"/>
    </row>
    <row r="65" spans="2:16" ht="15" customHeight="1" x14ac:dyDescent="0.25">
      <c r="B65" s="553"/>
      <c r="C65" s="513"/>
      <c r="D65" s="561"/>
      <c r="E65" s="353"/>
      <c r="F65" s="354"/>
      <c r="G65" s="84" t="s">
        <v>184</v>
      </c>
      <c r="H65" s="364" t="s">
        <v>209</v>
      </c>
      <c r="I65" s="364"/>
      <c r="J65" s="364"/>
      <c r="K65" s="364"/>
      <c r="L65" s="8">
        <v>5</v>
      </c>
      <c r="M65" s="8">
        <v>1</v>
      </c>
      <c r="N65" s="23">
        <f t="shared" si="13"/>
        <v>5</v>
      </c>
      <c r="O65" s="466"/>
      <c r="P65" s="391"/>
    </row>
    <row r="66" spans="2:16" ht="15" customHeight="1" x14ac:dyDescent="0.25">
      <c r="B66" s="553"/>
      <c r="C66" s="513"/>
      <c r="D66" s="561"/>
      <c r="E66" s="353"/>
      <c r="F66" s="354"/>
      <c r="G66" s="362" t="s">
        <v>210</v>
      </c>
      <c r="H66" s="21" t="s">
        <v>48</v>
      </c>
      <c r="I66" s="82">
        <v>0.43</v>
      </c>
      <c r="J66" s="4">
        <v>0.9</v>
      </c>
      <c r="K66" s="6">
        <f t="shared" ref="K66:K73" si="14">0.4*J66</f>
        <v>0.36000000000000004</v>
      </c>
      <c r="L66" s="8">
        <f t="shared" ref="L66:L76" si="15">SUM(J66:K66)</f>
        <v>1.26</v>
      </c>
      <c r="M66" s="8">
        <v>1</v>
      </c>
      <c r="N66" s="24">
        <f t="shared" si="13"/>
        <v>1.26</v>
      </c>
      <c r="O66" s="466"/>
      <c r="P66" s="391"/>
    </row>
    <row r="67" spans="2:16" ht="15" customHeight="1" x14ac:dyDescent="0.25">
      <c r="B67" s="553"/>
      <c r="C67" s="513"/>
      <c r="D67" s="561"/>
      <c r="E67" s="353"/>
      <c r="F67" s="354"/>
      <c r="G67" s="362"/>
      <c r="H67" s="21" t="s">
        <v>47</v>
      </c>
      <c r="I67" s="4">
        <v>0.6</v>
      </c>
      <c r="J67" s="4">
        <v>0.9</v>
      </c>
      <c r="K67" s="6">
        <f t="shared" si="14"/>
        <v>0.36000000000000004</v>
      </c>
      <c r="L67" s="8">
        <f t="shared" si="15"/>
        <v>1.26</v>
      </c>
      <c r="M67" s="8">
        <v>1</v>
      </c>
      <c r="N67" s="24">
        <f t="shared" si="13"/>
        <v>1.26</v>
      </c>
      <c r="O67" s="466"/>
      <c r="P67" s="391"/>
    </row>
    <row r="68" spans="2:16" ht="15" customHeight="1" x14ac:dyDescent="0.25">
      <c r="B68" s="553"/>
      <c r="C68" s="513"/>
      <c r="D68" s="561"/>
      <c r="E68" s="353"/>
      <c r="F68" s="354"/>
      <c r="G68" s="362" t="s">
        <v>211</v>
      </c>
      <c r="H68" s="21" t="s">
        <v>48</v>
      </c>
      <c r="I68" s="82">
        <v>0.43</v>
      </c>
      <c r="J68" s="4">
        <v>0.9</v>
      </c>
      <c r="K68" s="6">
        <f t="shared" si="14"/>
        <v>0.36000000000000004</v>
      </c>
      <c r="L68" s="8">
        <f t="shared" si="15"/>
        <v>1.26</v>
      </c>
      <c r="M68" s="8">
        <v>1</v>
      </c>
      <c r="N68" s="24">
        <f t="shared" si="13"/>
        <v>1.26</v>
      </c>
      <c r="O68" s="466"/>
      <c r="P68" s="391"/>
    </row>
    <row r="69" spans="2:16" ht="15" customHeight="1" x14ac:dyDescent="0.25">
      <c r="B69" s="553"/>
      <c r="C69" s="513"/>
      <c r="D69" s="561"/>
      <c r="E69" s="355"/>
      <c r="F69" s="356"/>
      <c r="G69" s="362"/>
      <c r="H69" s="21" t="s">
        <v>47</v>
      </c>
      <c r="I69" s="4">
        <v>0.6</v>
      </c>
      <c r="J69" s="4">
        <v>0.9</v>
      </c>
      <c r="K69" s="6">
        <f t="shared" si="14"/>
        <v>0.36000000000000004</v>
      </c>
      <c r="L69" s="8">
        <f t="shared" si="15"/>
        <v>1.26</v>
      </c>
      <c r="M69" s="8">
        <v>1</v>
      </c>
      <c r="N69" s="24">
        <f t="shared" si="13"/>
        <v>1.26</v>
      </c>
      <c r="O69" s="466"/>
      <c r="P69" s="391"/>
    </row>
    <row r="70" spans="2:16" ht="15" customHeight="1" x14ac:dyDescent="0.25">
      <c r="B70" s="553"/>
      <c r="C70" s="513"/>
      <c r="D70" s="561"/>
      <c r="E70" s="532" t="s">
        <v>212</v>
      </c>
      <c r="F70" s="533"/>
      <c r="G70" s="477" t="s">
        <v>346</v>
      </c>
      <c r="H70" s="21" t="s">
        <v>171</v>
      </c>
      <c r="I70" s="4">
        <v>1.8</v>
      </c>
      <c r="J70" s="4">
        <v>4</v>
      </c>
      <c r="K70" s="8">
        <f t="shared" si="14"/>
        <v>1.6</v>
      </c>
      <c r="L70" s="8">
        <f t="shared" si="15"/>
        <v>5.6</v>
      </c>
      <c r="M70" s="8">
        <v>1</v>
      </c>
      <c r="N70" s="23">
        <f t="shared" si="13"/>
        <v>5.6</v>
      </c>
      <c r="O70" s="466"/>
      <c r="P70" s="391"/>
    </row>
    <row r="71" spans="2:16" ht="15" customHeight="1" x14ac:dyDescent="0.25">
      <c r="B71" s="553"/>
      <c r="C71" s="513"/>
      <c r="D71" s="561"/>
      <c r="E71" s="557"/>
      <c r="F71" s="558"/>
      <c r="G71" s="362"/>
      <c r="H71" s="21" t="s">
        <v>175</v>
      </c>
      <c r="I71" s="4">
        <v>1.8</v>
      </c>
      <c r="J71" s="4">
        <v>4</v>
      </c>
      <c r="K71" s="8">
        <f t="shared" si="14"/>
        <v>1.6</v>
      </c>
      <c r="L71" s="8">
        <f t="shared" si="15"/>
        <v>5.6</v>
      </c>
      <c r="M71" s="8">
        <v>1</v>
      </c>
      <c r="N71" s="23">
        <f t="shared" si="13"/>
        <v>5.6</v>
      </c>
      <c r="O71" s="466"/>
      <c r="P71" s="391"/>
    </row>
    <row r="72" spans="2:16" ht="15" customHeight="1" x14ac:dyDescent="0.25">
      <c r="B72" s="553"/>
      <c r="C72" s="513"/>
      <c r="D72" s="561"/>
      <c r="E72" s="557"/>
      <c r="F72" s="558"/>
      <c r="G72" s="362"/>
      <c r="H72" s="21" t="s">
        <v>56</v>
      </c>
      <c r="I72" s="4">
        <v>2.95</v>
      </c>
      <c r="J72" s="4">
        <v>4.9000000000000004</v>
      </c>
      <c r="K72" s="8">
        <f t="shared" si="14"/>
        <v>1.9600000000000002</v>
      </c>
      <c r="L72" s="8">
        <f t="shared" si="15"/>
        <v>6.86</v>
      </c>
      <c r="M72" s="8">
        <v>1.5</v>
      </c>
      <c r="N72" s="23">
        <f t="shared" si="13"/>
        <v>10.290000000000001</v>
      </c>
      <c r="O72" s="466"/>
      <c r="P72" s="391"/>
    </row>
    <row r="73" spans="2:16" ht="15" customHeight="1" x14ac:dyDescent="0.25">
      <c r="B73" s="553"/>
      <c r="C73" s="513"/>
      <c r="D73" s="561"/>
      <c r="E73" s="557"/>
      <c r="F73" s="558"/>
      <c r="G73" s="362"/>
      <c r="H73" s="21" t="s">
        <v>123</v>
      </c>
      <c r="I73" s="4">
        <v>0.96</v>
      </c>
      <c r="J73" s="4">
        <v>2.33</v>
      </c>
      <c r="K73" s="8">
        <f t="shared" si="14"/>
        <v>0.93200000000000005</v>
      </c>
      <c r="L73" s="8">
        <f t="shared" si="15"/>
        <v>3.262</v>
      </c>
      <c r="M73" s="8">
        <v>1</v>
      </c>
      <c r="N73" s="23">
        <f t="shared" si="13"/>
        <v>3.262</v>
      </c>
      <c r="O73" s="466"/>
      <c r="P73" s="391"/>
    </row>
    <row r="74" spans="2:16" ht="15" customHeight="1" x14ac:dyDescent="0.25">
      <c r="B74" s="553"/>
      <c r="C74" s="513"/>
      <c r="D74" s="561"/>
      <c r="E74" s="557"/>
      <c r="F74" s="558"/>
      <c r="G74" s="362"/>
      <c r="H74" s="64" t="s">
        <v>63</v>
      </c>
      <c r="I74" s="82">
        <v>1.52</v>
      </c>
      <c r="J74" s="82">
        <v>2.7</v>
      </c>
      <c r="K74" s="6">
        <v>6.11</v>
      </c>
      <c r="L74" s="8">
        <f t="shared" si="15"/>
        <v>8.81</v>
      </c>
      <c r="M74" s="4">
        <v>3</v>
      </c>
      <c r="N74" s="23">
        <f t="shared" si="13"/>
        <v>26.43</v>
      </c>
      <c r="O74" s="466"/>
      <c r="P74" s="391"/>
    </row>
    <row r="75" spans="2:16" ht="15" customHeight="1" x14ac:dyDescent="0.25">
      <c r="B75" s="553"/>
      <c r="C75" s="513"/>
      <c r="D75" s="561"/>
      <c r="E75" s="557"/>
      <c r="F75" s="558"/>
      <c r="G75" s="84" t="s">
        <v>1</v>
      </c>
      <c r="H75" s="21" t="s">
        <v>11</v>
      </c>
      <c r="I75" s="82">
        <v>3.81</v>
      </c>
      <c r="J75" s="82">
        <v>10.36</v>
      </c>
      <c r="K75" s="8">
        <f>0.4*J75</f>
        <v>4.1440000000000001</v>
      </c>
      <c r="L75" s="8">
        <f t="shared" si="15"/>
        <v>14.504</v>
      </c>
      <c r="M75" s="4">
        <v>2</v>
      </c>
      <c r="N75" s="23">
        <f t="shared" si="13"/>
        <v>29.007999999999999</v>
      </c>
      <c r="O75" s="466"/>
      <c r="P75" s="391"/>
    </row>
    <row r="76" spans="2:16" ht="15" customHeight="1" x14ac:dyDescent="0.25">
      <c r="B76" s="553"/>
      <c r="C76" s="513"/>
      <c r="D76" s="561"/>
      <c r="E76" s="557"/>
      <c r="F76" s="558"/>
      <c r="G76" s="362" t="s">
        <v>206</v>
      </c>
      <c r="H76" s="88" t="s">
        <v>148</v>
      </c>
      <c r="I76" s="4">
        <v>34.5</v>
      </c>
      <c r="J76" s="4">
        <v>40.56</v>
      </c>
      <c r="K76" s="8">
        <f>0.4*J76</f>
        <v>16.224</v>
      </c>
      <c r="L76" s="8">
        <f t="shared" si="15"/>
        <v>56.784000000000006</v>
      </c>
      <c r="M76" s="8">
        <v>2</v>
      </c>
      <c r="N76" s="23">
        <f>L76*M76</f>
        <v>113.56800000000001</v>
      </c>
      <c r="O76" s="466"/>
      <c r="P76" s="391"/>
    </row>
    <row r="77" spans="2:16" ht="15" customHeight="1" x14ac:dyDescent="0.25">
      <c r="B77" s="553"/>
      <c r="C77" s="513"/>
      <c r="D77" s="561"/>
      <c r="E77" s="557"/>
      <c r="F77" s="558"/>
      <c r="G77" s="362"/>
      <c r="H77" s="364" t="s">
        <v>418</v>
      </c>
      <c r="I77" s="364"/>
      <c r="J77" s="364"/>
      <c r="K77" s="364"/>
      <c r="L77" s="35">
        <v>50</v>
      </c>
      <c r="M77" s="8">
        <v>1</v>
      </c>
      <c r="N77" s="34">
        <f>L77*M77</f>
        <v>50</v>
      </c>
      <c r="O77" s="466"/>
      <c r="P77" s="391"/>
    </row>
    <row r="78" spans="2:16" ht="15" customHeight="1" thickBot="1" x14ac:dyDescent="0.3">
      <c r="B78" s="553"/>
      <c r="C78" s="513"/>
      <c r="D78" s="533"/>
      <c r="E78" s="557"/>
      <c r="F78" s="558"/>
      <c r="G78" s="412"/>
      <c r="H78" s="346" t="s">
        <v>273</v>
      </c>
      <c r="I78" s="346"/>
      <c r="J78" s="346"/>
      <c r="K78" s="346"/>
      <c r="L78" s="86">
        <v>3000</v>
      </c>
      <c r="M78" s="43">
        <v>1</v>
      </c>
      <c r="N78" s="87">
        <f>L78*M78</f>
        <v>3000</v>
      </c>
      <c r="O78" s="466"/>
      <c r="P78" s="391"/>
    </row>
    <row r="79" spans="2:16" ht="15" customHeight="1" x14ac:dyDescent="0.25">
      <c r="B79" s="553"/>
      <c r="C79" s="516"/>
      <c r="D79" s="423" t="s">
        <v>215</v>
      </c>
      <c r="E79" s="377" t="s">
        <v>201</v>
      </c>
      <c r="F79" s="377"/>
      <c r="G79" s="377"/>
      <c r="H79" s="366" t="s">
        <v>203</v>
      </c>
      <c r="I79" s="366"/>
      <c r="J79" s="366"/>
      <c r="K79" s="366"/>
      <c r="L79" s="318">
        <v>4</v>
      </c>
      <c r="M79" s="318">
        <v>1</v>
      </c>
      <c r="N79" s="314">
        <v>4</v>
      </c>
      <c r="O79" s="469"/>
      <c r="P79" s="390"/>
    </row>
    <row r="80" spans="2:16" ht="15" customHeight="1" x14ac:dyDescent="0.25">
      <c r="B80" s="553"/>
      <c r="C80" s="516"/>
      <c r="D80" s="445"/>
      <c r="E80" s="363" t="s">
        <v>208</v>
      </c>
      <c r="F80" s="363"/>
      <c r="G80" s="362" t="s">
        <v>202</v>
      </c>
      <c r="H80" s="21" t="s">
        <v>48</v>
      </c>
      <c r="I80" s="206">
        <v>0.43</v>
      </c>
      <c r="J80" s="313">
        <v>0.9</v>
      </c>
      <c r="K80" s="161">
        <f>0.4*J80</f>
        <v>0.36000000000000004</v>
      </c>
      <c r="L80" s="312">
        <f>SUM(J80:K80)</f>
        <v>1.26</v>
      </c>
      <c r="M80" s="312">
        <v>1</v>
      </c>
      <c r="N80" s="315">
        <f t="shared" ref="N80:N85" si="16">L80*M80</f>
        <v>1.26</v>
      </c>
      <c r="O80" s="469"/>
      <c r="P80" s="390"/>
    </row>
    <row r="81" spans="2:16" ht="15" customHeight="1" x14ac:dyDescent="0.25">
      <c r="B81" s="553"/>
      <c r="C81" s="516"/>
      <c r="D81" s="445"/>
      <c r="E81" s="363"/>
      <c r="F81" s="363"/>
      <c r="G81" s="362"/>
      <c r="H81" s="21" t="s">
        <v>47</v>
      </c>
      <c r="I81" s="313">
        <v>0.6</v>
      </c>
      <c r="J81" s="313">
        <v>0.9</v>
      </c>
      <c r="K81" s="161">
        <f>0.4*J81</f>
        <v>0.36000000000000004</v>
      </c>
      <c r="L81" s="312">
        <f>SUM(J81:K81)</f>
        <v>1.26</v>
      </c>
      <c r="M81" s="312">
        <v>1</v>
      </c>
      <c r="N81" s="315">
        <f t="shared" si="16"/>
        <v>1.26</v>
      </c>
      <c r="O81" s="469"/>
      <c r="P81" s="390"/>
    </row>
    <row r="82" spans="2:16" ht="15" customHeight="1" x14ac:dyDescent="0.25">
      <c r="B82" s="553"/>
      <c r="C82" s="516"/>
      <c r="D82" s="445"/>
      <c r="E82" s="363"/>
      <c r="F82" s="363"/>
      <c r="G82" s="311" t="s">
        <v>10</v>
      </c>
      <c r="H82" s="364" t="s">
        <v>176</v>
      </c>
      <c r="I82" s="364"/>
      <c r="J82" s="364"/>
      <c r="K82" s="364"/>
      <c r="L82" s="312">
        <v>5</v>
      </c>
      <c r="M82" s="312">
        <v>1</v>
      </c>
      <c r="N82" s="310">
        <f t="shared" si="16"/>
        <v>5</v>
      </c>
      <c r="O82" s="469"/>
      <c r="P82" s="390"/>
    </row>
    <row r="83" spans="2:16" ht="15" customHeight="1" x14ac:dyDescent="0.25">
      <c r="B83" s="553"/>
      <c r="C83" s="516"/>
      <c r="D83" s="445"/>
      <c r="E83" s="363"/>
      <c r="F83" s="363"/>
      <c r="G83" s="311" t="s">
        <v>164</v>
      </c>
      <c r="H83" s="364" t="s">
        <v>182</v>
      </c>
      <c r="I83" s="364"/>
      <c r="J83" s="364"/>
      <c r="K83" s="364"/>
      <c r="L83" s="312">
        <v>4</v>
      </c>
      <c r="M83" s="312">
        <v>1</v>
      </c>
      <c r="N83" s="310">
        <f t="shared" si="16"/>
        <v>4</v>
      </c>
      <c r="O83" s="469"/>
      <c r="P83" s="390"/>
    </row>
    <row r="84" spans="2:16" ht="15" customHeight="1" x14ac:dyDescent="0.25">
      <c r="B84" s="553"/>
      <c r="C84" s="516"/>
      <c r="D84" s="445"/>
      <c r="E84" s="363"/>
      <c r="F84" s="363"/>
      <c r="G84" s="311" t="s">
        <v>192</v>
      </c>
      <c r="H84" s="364" t="s">
        <v>218</v>
      </c>
      <c r="I84" s="364"/>
      <c r="J84" s="364"/>
      <c r="K84" s="364"/>
      <c r="L84" s="312">
        <v>10</v>
      </c>
      <c r="M84" s="312">
        <v>1</v>
      </c>
      <c r="N84" s="310">
        <f t="shared" si="16"/>
        <v>10</v>
      </c>
      <c r="O84" s="469"/>
      <c r="P84" s="390"/>
    </row>
    <row r="85" spans="2:16" ht="15" customHeight="1" x14ac:dyDescent="0.25">
      <c r="B85" s="553"/>
      <c r="C85" s="516"/>
      <c r="D85" s="445"/>
      <c r="E85" s="363"/>
      <c r="F85" s="363"/>
      <c r="G85" s="362" t="s">
        <v>210</v>
      </c>
      <c r="H85" s="21" t="s">
        <v>48</v>
      </c>
      <c r="I85" s="206">
        <v>0.43</v>
      </c>
      <c r="J85" s="313">
        <v>0.9</v>
      </c>
      <c r="K85" s="161">
        <f>0.4*J85</f>
        <v>0.36000000000000004</v>
      </c>
      <c r="L85" s="312">
        <f>SUM(J85:K85)</f>
        <v>1.26</v>
      </c>
      <c r="M85" s="312">
        <v>4</v>
      </c>
      <c r="N85" s="315">
        <f t="shared" si="16"/>
        <v>5.04</v>
      </c>
      <c r="O85" s="469"/>
      <c r="P85" s="390"/>
    </row>
    <row r="86" spans="2:16" ht="15" customHeight="1" x14ac:dyDescent="0.25">
      <c r="B86" s="553"/>
      <c r="C86" s="516"/>
      <c r="D86" s="445"/>
      <c r="E86" s="363"/>
      <c r="F86" s="363"/>
      <c r="G86" s="362"/>
      <c r="H86" s="21" t="s">
        <v>47</v>
      </c>
      <c r="I86" s="313">
        <v>0.6</v>
      </c>
      <c r="J86" s="313">
        <v>0.9</v>
      </c>
      <c r="K86" s="161">
        <f t="shared" ref="K86:K98" si="17">0.4*J86</f>
        <v>0.36000000000000004</v>
      </c>
      <c r="L86" s="312">
        <f t="shared" ref="L86:L91" si="18">SUM(J86:K86)</f>
        <v>1.26</v>
      </c>
      <c r="M86" s="312">
        <v>4</v>
      </c>
      <c r="N86" s="315">
        <f t="shared" ref="N86:N98" si="19">L86*M86</f>
        <v>5.04</v>
      </c>
      <c r="O86" s="469"/>
      <c r="P86" s="390"/>
    </row>
    <row r="87" spans="2:16" ht="15" customHeight="1" x14ac:dyDescent="0.25">
      <c r="B87" s="553"/>
      <c r="C87" s="516"/>
      <c r="D87" s="445"/>
      <c r="E87" s="363"/>
      <c r="F87" s="363"/>
      <c r="G87" s="362"/>
      <c r="H87" s="21" t="s">
        <v>49</v>
      </c>
      <c r="I87" s="206">
        <v>0.13</v>
      </c>
      <c r="J87" s="313">
        <v>0.4</v>
      </c>
      <c r="K87" s="161">
        <f t="shared" si="17"/>
        <v>0.16000000000000003</v>
      </c>
      <c r="L87" s="312">
        <f t="shared" si="18"/>
        <v>0.56000000000000005</v>
      </c>
      <c r="M87" s="312">
        <v>4</v>
      </c>
      <c r="N87" s="315">
        <f t="shared" si="19"/>
        <v>2.2400000000000002</v>
      </c>
      <c r="O87" s="469"/>
      <c r="P87" s="390"/>
    </row>
    <row r="88" spans="2:16" ht="15" customHeight="1" x14ac:dyDescent="0.25">
      <c r="B88" s="553"/>
      <c r="C88" s="516"/>
      <c r="D88" s="445"/>
      <c r="E88" s="363"/>
      <c r="F88" s="363"/>
      <c r="G88" s="362"/>
      <c r="H88" s="21" t="s">
        <v>75</v>
      </c>
      <c r="I88" s="206">
        <v>0.43</v>
      </c>
      <c r="J88" s="313">
        <v>2.8</v>
      </c>
      <c r="K88" s="161">
        <f t="shared" si="17"/>
        <v>1.1199999999999999</v>
      </c>
      <c r="L88" s="312">
        <f>SUM(J88:K88)</f>
        <v>3.92</v>
      </c>
      <c r="M88" s="312">
        <v>2</v>
      </c>
      <c r="N88" s="315">
        <f t="shared" si="19"/>
        <v>7.84</v>
      </c>
      <c r="O88" s="469"/>
      <c r="P88" s="390"/>
    </row>
    <row r="89" spans="2:16" ht="15" customHeight="1" x14ac:dyDescent="0.25">
      <c r="B89" s="553"/>
      <c r="C89" s="516"/>
      <c r="D89" s="445"/>
      <c r="E89" s="363"/>
      <c r="F89" s="363"/>
      <c r="G89" s="362"/>
      <c r="H89" s="21" t="s">
        <v>76</v>
      </c>
      <c r="I89" s="313">
        <v>0.6</v>
      </c>
      <c r="J89" s="313">
        <v>1.95</v>
      </c>
      <c r="K89" s="161">
        <f t="shared" si="17"/>
        <v>0.78</v>
      </c>
      <c r="L89" s="312">
        <f>SUM(J89:K89)</f>
        <v>2.73</v>
      </c>
      <c r="M89" s="312">
        <v>2</v>
      </c>
      <c r="N89" s="315">
        <f t="shared" si="19"/>
        <v>5.46</v>
      </c>
      <c r="O89" s="469"/>
      <c r="P89" s="390"/>
    </row>
    <row r="90" spans="2:16" ht="15" customHeight="1" x14ac:dyDescent="0.25">
      <c r="B90" s="553"/>
      <c r="C90" s="516"/>
      <c r="D90" s="445"/>
      <c r="E90" s="363"/>
      <c r="F90" s="363"/>
      <c r="G90" s="362" t="s">
        <v>211</v>
      </c>
      <c r="H90" s="21" t="s">
        <v>48</v>
      </c>
      <c r="I90" s="206">
        <v>0.43</v>
      </c>
      <c r="J90" s="313">
        <v>0.9</v>
      </c>
      <c r="K90" s="161">
        <f t="shared" si="17"/>
        <v>0.36000000000000004</v>
      </c>
      <c r="L90" s="312">
        <f t="shared" si="18"/>
        <v>1.26</v>
      </c>
      <c r="M90" s="312">
        <v>4</v>
      </c>
      <c r="N90" s="315">
        <f t="shared" si="19"/>
        <v>5.04</v>
      </c>
      <c r="O90" s="469"/>
      <c r="P90" s="390"/>
    </row>
    <row r="91" spans="2:16" ht="15" customHeight="1" x14ac:dyDescent="0.25">
      <c r="B91" s="553"/>
      <c r="C91" s="516"/>
      <c r="D91" s="445"/>
      <c r="E91" s="363"/>
      <c r="F91" s="363"/>
      <c r="G91" s="362"/>
      <c r="H91" s="21" t="s">
        <v>47</v>
      </c>
      <c r="I91" s="313">
        <v>0.6</v>
      </c>
      <c r="J91" s="313">
        <v>0.9</v>
      </c>
      <c r="K91" s="161">
        <f t="shared" si="17"/>
        <v>0.36000000000000004</v>
      </c>
      <c r="L91" s="312">
        <f t="shared" si="18"/>
        <v>1.26</v>
      </c>
      <c r="M91" s="312">
        <v>4</v>
      </c>
      <c r="N91" s="315">
        <f t="shared" si="19"/>
        <v>5.04</v>
      </c>
      <c r="O91" s="469"/>
      <c r="P91" s="390"/>
    </row>
    <row r="92" spans="2:16" ht="15" customHeight="1" x14ac:dyDescent="0.25">
      <c r="B92" s="553"/>
      <c r="C92" s="516"/>
      <c r="D92" s="445"/>
      <c r="E92" s="363"/>
      <c r="F92" s="363"/>
      <c r="G92" s="362"/>
      <c r="H92" s="21" t="s">
        <v>75</v>
      </c>
      <c r="I92" s="206">
        <v>0.43</v>
      </c>
      <c r="J92" s="313">
        <v>2.8</v>
      </c>
      <c r="K92" s="161">
        <f t="shared" si="17"/>
        <v>1.1199999999999999</v>
      </c>
      <c r="L92" s="312">
        <f t="shared" ref="L92:L97" si="20">SUM(J92:K92)</f>
        <v>3.92</v>
      </c>
      <c r="M92" s="312">
        <v>2</v>
      </c>
      <c r="N92" s="315">
        <f t="shared" si="19"/>
        <v>7.84</v>
      </c>
      <c r="O92" s="469"/>
      <c r="P92" s="390"/>
    </row>
    <row r="93" spans="2:16" ht="15" customHeight="1" x14ac:dyDescent="0.25">
      <c r="B93" s="553"/>
      <c r="C93" s="516"/>
      <c r="D93" s="445"/>
      <c r="E93" s="363"/>
      <c r="F93" s="363"/>
      <c r="G93" s="362"/>
      <c r="H93" s="21" t="s">
        <v>76</v>
      </c>
      <c r="I93" s="313">
        <v>0.6</v>
      </c>
      <c r="J93" s="313">
        <v>1.95</v>
      </c>
      <c r="K93" s="161">
        <f t="shared" si="17"/>
        <v>0.78</v>
      </c>
      <c r="L93" s="312">
        <f t="shared" si="20"/>
        <v>2.73</v>
      </c>
      <c r="M93" s="312">
        <v>2</v>
      </c>
      <c r="N93" s="315">
        <f t="shared" si="19"/>
        <v>5.46</v>
      </c>
      <c r="O93" s="469"/>
      <c r="P93" s="390"/>
    </row>
    <row r="94" spans="2:16" ht="15" customHeight="1" x14ac:dyDescent="0.25">
      <c r="B94" s="553"/>
      <c r="C94" s="516"/>
      <c r="D94" s="445"/>
      <c r="E94" s="363"/>
      <c r="F94" s="363"/>
      <c r="G94" s="477" t="s">
        <v>347</v>
      </c>
      <c r="H94" s="21" t="s">
        <v>12</v>
      </c>
      <c r="I94" s="313">
        <v>1.1000000000000001</v>
      </c>
      <c r="J94" s="313">
        <v>1.1000000000000001</v>
      </c>
      <c r="K94" s="312">
        <f t="shared" si="17"/>
        <v>0.44000000000000006</v>
      </c>
      <c r="L94" s="312">
        <f t="shared" si="20"/>
        <v>1.54</v>
      </c>
      <c r="M94" s="313">
        <v>6</v>
      </c>
      <c r="N94" s="315">
        <f t="shared" si="19"/>
        <v>9.24</v>
      </c>
      <c r="O94" s="469"/>
      <c r="P94" s="390"/>
    </row>
    <row r="95" spans="2:16" ht="15" customHeight="1" x14ac:dyDescent="0.25">
      <c r="B95" s="553"/>
      <c r="C95" s="516"/>
      <c r="D95" s="445"/>
      <c r="E95" s="363"/>
      <c r="F95" s="363"/>
      <c r="G95" s="362"/>
      <c r="H95" s="21" t="s">
        <v>173</v>
      </c>
      <c r="I95" s="206">
        <v>0.24</v>
      </c>
      <c r="J95" s="206">
        <v>0.84</v>
      </c>
      <c r="K95" s="312">
        <f t="shared" si="17"/>
        <v>0.33600000000000002</v>
      </c>
      <c r="L95" s="312">
        <f>SUM(J95:K95)</f>
        <v>1.1759999999999999</v>
      </c>
      <c r="M95" s="313">
        <v>8</v>
      </c>
      <c r="N95" s="310">
        <f t="shared" si="19"/>
        <v>9.4079999999999995</v>
      </c>
      <c r="O95" s="469"/>
      <c r="P95" s="390"/>
    </row>
    <row r="96" spans="2:16" ht="15" customHeight="1" x14ac:dyDescent="0.25">
      <c r="B96" s="553"/>
      <c r="C96" s="516"/>
      <c r="D96" s="445"/>
      <c r="E96" s="363"/>
      <c r="F96" s="363"/>
      <c r="G96" s="362"/>
      <c r="H96" s="21" t="s">
        <v>174</v>
      </c>
      <c r="I96" s="206">
        <v>0.42</v>
      </c>
      <c r="J96" s="206">
        <v>1.04</v>
      </c>
      <c r="K96" s="312">
        <f>0.4*J96</f>
        <v>0.41600000000000004</v>
      </c>
      <c r="L96" s="312">
        <f>SUM(J96:K96)</f>
        <v>1.456</v>
      </c>
      <c r="M96" s="313">
        <v>4</v>
      </c>
      <c r="N96" s="310">
        <f>L96*M96</f>
        <v>5.8239999999999998</v>
      </c>
      <c r="O96" s="469"/>
      <c r="P96" s="390"/>
    </row>
    <row r="97" spans="2:16" ht="15" customHeight="1" x14ac:dyDescent="0.25">
      <c r="B97" s="553"/>
      <c r="C97" s="516"/>
      <c r="D97" s="445"/>
      <c r="E97" s="363"/>
      <c r="F97" s="363"/>
      <c r="G97" s="362" t="s">
        <v>217</v>
      </c>
      <c r="H97" s="21" t="s">
        <v>12</v>
      </c>
      <c r="I97" s="313">
        <v>1.1000000000000001</v>
      </c>
      <c r="J97" s="313">
        <v>1.1000000000000001</v>
      </c>
      <c r="K97" s="312">
        <f t="shared" si="17"/>
        <v>0.44000000000000006</v>
      </c>
      <c r="L97" s="312">
        <f t="shared" si="20"/>
        <v>1.54</v>
      </c>
      <c r="M97" s="313">
        <v>6</v>
      </c>
      <c r="N97" s="315">
        <f t="shared" si="19"/>
        <v>9.24</v>
      </c>
      <c r="O97" s="469"/>
      <c r="P97" s="390"/>
    </row>
    <row r="98" spans="2:16" ht="15" customHeight="1" x14ac:dyDescent="0.25">
      <c r="B98" s="553"/>
      <c r="C98" s="516"/>
      <c r="D98" s="445"/>
      <c r="E98" s="363"/>
      <c r="F98" s="363"/>
      <c r="G98" s="362"/>
      <c r="H98" s="21" t="s">
        <v>173</v>
      </c>
      <c r="I98" s="206">
        <v>0.24</v>
      </c>
      <c r="J98" s="206">
        <v>0.84</v>
      </c>
      <c r="K98" s="312">
        <f t="shared" si="17"/>
        <v>0.33600000000000002</v>
      </c>
      <c r="L98" s="312">
        <f>SUM(J98:K98)</f>
        <v>1.1759999999999999</v>
      </c>
      <c r="M98" s="313">
        <v>8</v>
      </c>
      <c r="N98" s="310">
        <f t="shared" si="19"/>
        <v>9.4079999999999995</v>
      </c>
      <c r="O98" s="469"/>
      <c r="P98" s="390"/>
    </row>
    <row r="99" spans="2:16" ht="15.75" customHeight="1" x14ac:dyDescent="0.25">
      <c r="B99" s="553"/>
      <c r="C99" s="516"/>
      <c r="D99" s="445"/>
      <c r="E99" s="363"/>
      <c r="F99" s="363"/>
      <c r="G99" s="362"/>
      <c r="H99" s="21" t="s">
        <v>174</v>
      </c>
      <c r="I99" s="206">
        <v>0.42</v>
      </c>
      <c r="J99" s="206">
        <v>1.04</v>
      </c>
      <c r="K99" s="312">
        <f>0.4*J99</f>
        <v>0.41600000000000004</v>
      </c>
      <c r="L99" s="312">
        <f>SUM(J99:K99)</f>
        <v>1.456</v>
      </c>
      <c r="M99" s="313">
        <v>4</v>
      </c>
      <c r="N99" s="310">
        <f>L99*M99</f>
        <v>5.8239999999999998</v>
      </c>
      <c r="O99" s="469"/>
      <c r="P99" s="390"/>
    </row>
    <row r="100" spans="2:16" ht="15" customHeight="1" x14ac:dyDescent="0.25">
      <c r="B100" s="553"/>
      <c r="C100" s="516"/>
      <c r="D100" s="445"/>
      <c r="E100" s="507" t="s">
        <v>212</v>
      </c>
      <c r="F100" s="507"/>
      <c r="G100" s="91" t="s">
        <v>1</v>
      </c>
      <c r="H100" s="21" t="s">
        <v>131</v>
      </c>
      <c r="I100" s="313">
        <v>2.12</v>
      </c>
      <c r="J100" s="313">
        <v>6.43</v>
      </c>
      <c r="K100" s="312">
        <f>0.4*J100</f>
        <v>2.5720000000000001</v>
      </c>
      <c r="L100" s="312">
        <f>SUM(J100:K100)</f>
        <v>9.0019999999999989</v>
      </c>
      <c r="M100" s="312">
        <v>2</v>
      </c>
      <c r="N100" s="310">
        <f>L100*M100</f>
        <v>18.003999999999998</v>
      </c>
      <c r="O100" s="469"/>
      <c r="P100" s="390"/>
    </row>
    <row r="101" spans="2:16" ht="15" customHeight="1" x14ac:dyDescent="0.25">
      <c r="B101" s="553"/>
      <c r="C101" s="516"/>
      <c r="D101" s="445"/>
      <c r="E101" s="507"/>
      <c r="F101" s="507"/>
      <c r="G101" s="362" t="s">
        <v>206</v>
      </c>
      <c r="H101" s="364" t="s">
        <v>274</v>
      </c>
      <c r="I101" s="364"/>
      <c r="J101" s="364"/>
      <c r="K101" s="364"/>
      <c r="L101" s="312">
        <v>968</v>
      </c>
      <c r="M101" s="312">
        <v>4</v>
      </c>
      <c r="N101" s="310">
        <f>L101*M101</f>
        <v>3872</v>
      </c>
      <c r="O101" s="469"/>
      <c r="P101" s="390"/>
    </row>
    <row r="102" spans="2:16" ht="15.75" customHeight="1" x14ac:dyDescent="0.25">
      <c r="B102" s="553"/>
      <c r="C102" s="516"/>
      <c r="D102" s="445"/>
      <c r="E102" s="507"/>
      <c r="F102" s="507"/>
      <c r="G102" s="362"/>
      <c r="H102" s="364" t="s">
        <v>275</v>
      </c>
      <c r="I102" s="364"/>
      <c r="J102" s="364"/>
      <c r="K102" s="364"/>
      <c r="L102" s="312">
        <v>91.2</v>
      </c>
      <c r="M102" s="312">
        <v>4</v>
      </c>
      <c r="N102" s="310">
        <f t="shared" ref="N102:N115" si="21">L102*M102</f>
        <v>364.8</v>
      </c>
      <c r="O102" s="469"/>
      <c r="P102" s="390"/>
    </row>
    <row r="103" spans="2:16" ht="15" customHeight="1" x14ac:dyDescent="0.25">
      <c r="B103" s="553"/>
      <c r="C103" s="516"/>
      <c r="D103" s="445"/>
      <c r="E103" s="507" t="s">
        <v>220</v>
      </c>
      <c r="F103" s="507"/>
      <c r="G103" s="362" t="s">
        <v>219</v>
      </c>
      <c r="H103" s="21" t="s">
        <v>171</v>
      </c>
      <c r="I103" s="313">
        <v>1.8</v>
      </c>
      <c r="J103" s="313">
        <v>4</v>
      </c>
      <c r="K103" s="312">
        <f>0.4*J103</f>
        <v>1.6</v>
      </c>
      <c r="L103" s="312">
        <f t="shared" ref="L103:L108" si="22">SUM(J103:K103)</f>
        <v>5.6</v>
      </c>
      <c r="M103" s="312">
        <v>1.5</v>
      </c>
      <c r="N103" s="310">
        <f t="shared" si="21"/>
        <v>8.3999999999999986</v>
      </c>
      <c r="O103" s="469"/>
      <c r="P103" s="390"/>
    </row>
    <row r="104" spans="2:16" ht="15" customHeight="1" x14ac:dyDescent="0.25">
      <c r="B104" s="553"/>
      <c r="C104" s="516"/>
      <c r="D104" s="445"/>
      <c r="E104" s="507"/>
      <c r="F104" s="507"/>
      <c r="G104" s="362"/>
      <c r="H104" s="21" t="s">
        <v>175</v>
      </c>
      <c r="I104" s="313">
        <v>1.8</v>
      </c>
      <c r="J104" s="313">
        <v>4</v>
      </c>
      <c r="K104" s="312">
        <f>0.4*J104</f>
        <v>1.6</v>
      </c>
      <c r="L104" s="312">
        <f t="shared" si="22"/>
        <v>5.6</v>
      </c>
      <c r="M104" s="312">
        <v>1.5</v>
      </c>
      <c r="N104" s="310">
        <f t="shared" si="21"/>
        <v>8.3999999999999986</v>
      </c>
      <c r="O104" s="469"/>
      <c r="P104" s="390"/>
    </row>
    <row r="105" spans="2:16" ht="15" customHeight="1" x14ac:dyDescent="0.25">
      <c r="B105" s="553"/>
      <c r="C105" s="516"/>
      <c r="D105" s="445"/>
      <c r="E105" s="507"/>
      <c r="F105" s="507"/>
      <c r="G105" s="362"/>
      <c r="H105" s="21" t="s">
        <v>56</v>
      </c>
      <c r="I105" s="313">
        <v>2.95</v>
      </c>
      <c r="J105" s="313">
        <v>4.9000000000000004</v>
      </c>
      <c r="K105" s="312">
        <f>0.4*J105</f>
        <v>1.9600000000000002</v>
      </c>
      <c r="L105" s="312">
        <f t="shared" si="22"/>
        <v>6.86</v>
      </c>
      <c r="M105" s="312">
        <v>1.5</v>
      </c>
      <c r="N105" s="310">
        <f t="shared" si="21"/>
        <v>10.290000000000001</v>
      </c>
      <c r="O105" s="469"/>
      <c r="P105" s="390"/>
    </row>
    <row r="106" spans="2:16" ht="15" customHeight="1" x14ac:dyDescent="0.25">
      <c r="B106" s="553"/>
      <c r="C106" s="516"/>
      <c r="D106" s="445"/>
      <c r="E106" s="507"/>
      <c r="F106" s="507"/>
      <c r="G106" s="362"/>
      <c r="H106" s="21" t="s">
        <v>123</v>
      </c>
      <c r="I106" s="313">
        <v>0.96</v>
      </c>
      <c r="J106" s="313">
        <v>2.33</v>
      </c>
      <c r="K106" s="312">
        <f>0.4*J106</f>
        <v>0.93200000000000005</v>
      </c>
      <c r="L106" s="312">
        <f t="shared" si="22"/>
        <v>3.262</v>
      </c>
      <c r="M106" s="312">
        <v>2</v>
      </c>
      <c r="N106" s="310">
        <f t="shared" si="21"/>
        <v>6.524</v>
      </c>
      <c r="O106" s="469"/>
      <c r="P106" s="390"/>
    </row>
    <row r="107" spans="2:16" ht="15.75" customHeight="1" x14ac:dyDescent="0.25">
      <c r="B107" s="553"/>
      <c r="C107" s="516"/>
      <c r="D107" s="445"/>
      <c r="E107" s="507"/>
      <c r="F107" s="507"/>
      <c r="G107" s="362"/>
      <c r="H107" s="64" t="s">
        <v>63</v>
      </c>
      <c r="I107" s="206">
        <v>1.52</v>
      </c>
      <c r="J107" s="206">
        <v>2.7</v>
      </c>
      <c r="K107" s="161">
        <v>6.11</v>
      </c>
      <c r="L107" s="312">
        <f t="shared" si="22"/>
        <v>8.81</v>
      </c>
      <c r="M107" s="313">
        <v>28</v>
      </c>
      <c r="N107" s="310">
        <f t="shared" si="21"/>
        <v>246.68</v>
      </c>
      <c r="O107" s="469"/>
      <c r="P107" s="390"/>
    </row>
    <row r="108" spans="2:16" x14ac:dyDescent="0.25">
      <c r="B108" s="553"/>
      <c r="C108" s="516"/>
      <c r="D108" s="445"/>
      <c r="E108" s="507"/>
      <c r="F108" s="507"/>
      <c r="G108" s="362" t="s">
        <v>221</v>
      </c>
      <c r="H108" s="77" t="s">
        <v>59</v>
      </c>
      <c r="I108" s="206">
        <v>1.73</v>
      </c>
      <c r="J108" s="206">
        <v>5.43</v>
      </c>
      <c r="K108" s="312">
        <f>0.4*J108</f>
        <v>2.1720000000000002</v>
      </c>
      <c r="L108" s="312">
        <f t="shared" si="22"/>
        <v>7.6020000000000003</v>
      </c>
      <c r="M108" s="313">
        <v>2</v>
      </c>
      <c r="N108" s="310">
        <f t="shared" si="21"/>
        <v>15.204000000000001</v>
      </c>
      <c r="O108" s="469"/>
      <c r="P108" s="390"/>
    </row>
    <row r="109" spans="2:16" x14ac:dyDescent="0.25">
      <c r="B109" s="553"/>
      <c r="C109" s="516"/>
      <c r="D109" s="445"/>
      <c r="E109" s="507"/>
      <c r="F109" s="507"/>
      <c r="G109" s="362"/>
      <c r="H109" s="364" t="s">
        <v>176</v>
      </c>
      <c r="I109" s="364"/>
      <c r="J109" s="364"/>
      <c r="K109" s="364"/>
      <c r="L109" s="312">
        <v>5</v>
      </c>
      <c r="M109" s="312">
        <v>1</v>
      </c>
      <c r="N109" s="310">
        <f>L109*M109</f>
        <v>5</v>
      </c>
      <c r="O109" s="469"/>
      <c r="P109" s="390"/>
    </row>
    <row r="110" spans="2:16" x14ac:dyDescent="0.25">
      <c r="B110" s="553"/>
      <c r="C110" s="516"/>
      <c r="D110" s="445"/>
      <c r="E110" s="507"/>
      <c r="F110" s="507"/>
      <c r="G110" s="311" t="s">
        <v>164</v>
      </c>
      <c r="H110" s="364" t="s">
        <v>182</v>
      </c>
      <c r="I110" s="364"/>
      <c r="J110" s="364"/>
      <c r="K110" s="364"/>
      <c r="L110" s="312">
        <v>2.5</v>
      </c>
      <c r="M110" s="312">
        <v>1</v>
      </c>
      <c r="N110" s="310">
        <f t="shared" si="21"/>
        <v>2.5</v>
      </c>
      <c r="O110" s="469"/>
      <c r="P110" s="390"/>
    </row>
    <row r="111" spans="2:16" x14ac:dyDescent="0.25">
      <c r="B111" s="553"/>
      <c r="C111" s="516"/>
      <c r="D111" s="445"/>
      <c r="E111" s="507"/>
      <c r="F111" s="507"/>
      <c r="G111" s="362" t="s">
        <v>210</v>
      </c>
      <c r="H111" s="21" t="s">
        <v>48</v>
      </c>
      <c r="I111" s="206">
        <v>0.43</v>
      </c>
      <c r="J111" s="313">
        <v>0.9</v>
      </c>
      <c r="K111" s="161">
        <f>0.4*J111</f>
        <v>0.36000000000000004</v>
      </c>
      <c r="L111" s="312">
        <f t="shared" ref="L111:L118" si="23">SUM(J111:K111)</f>
        <v>1.26</v>
      </c>
      <c r="M111" s="312">
        <v>1</v>
      </c>
      <c r="N111" s="315">
        <f t="shared" si="21"/>
        <v>1.26</v>
      </c>
      <c r="O111" s="469"/>
      <c r="P111" s="390"/>
    </row>
    <row r="112" spans="2:16" x14ac:dyDescent="0.25">
      <c r="B112" s="553"/>
      <c r="C112" s="516"/>
      <c r="D112" s="445"/>
      <c r="E112" s="507"/>
      <c r="F112" s="507"/>
      <c r="G112" s="362"/>
      <c r="H112" s="21" t="s">
        <v>47</v>
      </c>
      <c r="I112" s="313">
        <v>0.6</v>
      </c>
      <c r="J112" s="313">
        <v>0.9</v>
      </c>
      <c r="K112" s="161">
        <f>0.4*J112</f>
        <v>0.36000000000000004</v>
      </c>
      <c r="L112" s="312">
        <f t="shared" si="23"/>
        <v>1.26</v>
      </c>
      <c r="M112" s="312">
        <v>1</v>
      </c>
      <c r="N112" s="315">
        <f t="shared" si="21"/>
        <v>1.26</v>
      </c>
      <c r="O112" s="469"/>
      <c r="P112" s="390"/>
    </row>
    <row r="113" spans="2:16" x14ac:dyDescent="0.25">
      <c r="B113" s="553"/>
      <c r="C113" s="516"/>
      <c r="D113" s="445"/>
      <c r="E113" s="507"/>
      <c r="F113" s="507"/>
      <c r="G113" s="362"/>
      <c r="H113" s="21" t="s">
        <v>75</v>
      </c>
      <c r="I113" s="206">
        <v>0.43</v>
      </c>
      <c r="J113" s="313">
        <v>2.8</v>
      </c>
      <c r="K113" s="161">
        <f t="shared" ref="K113:K114" si="24">0.4*J113</f>
        <v>1.1199999999999999</v>
      </c>
      <c r="L113" s="312">
        <f t="shared" si="23"/>
        <v>3.92</v>
      </c>
      <c r="M113" s="312">
        <v>1</v>
      </c>
      <c r="N113" s="315">
        <f t="shared" si="21"/>
        <v>3.92</v>
      </c>
      <c r="O113" s="469"/>
      <c r="P113" s="390"/>
    </row>
    <row r="114" spans="2:16" x14ac:dyDescent="0.25">
      <c r="B114" s="553"/>
      <c r="C114" s="516"/>
      <c r="D114" s="445"/>
      <c r="E114" s="507"/>
      <c r="F114" s="507"/>
      <c r="G114" s="362"/>
      <c r="H114" s="21" t="s">
        <v>76</v>
      </c>
      <c r="I114" s="313">
        <v>0.6</v>
      </c>
      <c r="J114" s="313">
        <v>1.95</v>
      </c>
      <c r="K114" s="161">
        <f t="shared" si="24"/>
        <v>0.78</v>
      </c>
      <c r="L114" s="312">
        <f t="shared" si="23"/>
        <v>2.73</v>
      </c>
      <c r="M114" s="312">
        <v>1</v>
      </c>
      <c r="N114" s="315">
        <f t="shared" si="21"/>
        <v>2.73</v>
      </c>
      <c r="O114" s="469"/>
      <c r="P114" s="390"/>
    </row>
    <row r="115" spans="2:16" x14ac:dyDescent="0.25">
      <c r="B115" s="553"/>
      <c r="C115" s="516"/>
      <c r="D115" s="445"/>
      <c r="E115" s="507"/>
      <c r="F115" s="507"/>
      <c r="G115" s="362" t="s">
        <v>211</v>
      </c>
      <c r="H115" s="21" t="s">
        <v>48</v>
      </c>
      <c r="I115" s="206">
        <v>0.43</v>
      </c>
      <c r="J115" s="313">
        <v>0.9</v>
      </c>
      <c r="K115" s="161">
        <f>0.4*J115</f>
        <v>0.36000000000000004</v>
      </c>
      <c r="L115" s="312">
        <f t="shared" si="23"/>
        <v>1.26</v>
      </c>
      <c r="M115" s="312">
        <v>1</v>
      </c>
      <c r="N115" s="315">
        <f t="shared" si="21"/>
        <v>1.26</v>
      </c>
      <c r="O115" s="469"/>
      <c r="P115" s="390"/>
    </row>
    <row r="116" spans="2:16" x14ac:dyDescent="0.25">
      <c r="B116" s="553"/>
      <c r="C116" s="516"/>
      <c r="D116" s="445"/>
      <c r="E116" s="507"/>
      <c r="F116" s="507"/>
      <c r="G116" s="362"/>
      <c r="H116" s="21" t="s">
        <v>47</v>
      </c>
      <c r="I116" s="313">
        <v>0.6</v>
      </c>
      <c r="J116" s="313">
        <v>0.9</v>
      </c>
      <c r="K116" s="161">
        <f>0.4*J116</f>
        <v>0.36000000000000004</v>
      </c>
      <c r="L116" s="312">
        <f t="shared" si="23"/>
        <v>1.26</v>
      </c>
      <c r="M116" s="312">
        <v>1</v>
      </c>
      <c r="N116" s="315">
        <f t="shared" ref="N116:N118" si="25">L116*M116</f>
        <v>1.26</v>
      </c>
      <c r="O116" s="469"/>
      <c r="P116" s="390"/>
    </row>
    <row r="117" spans="2:16" x14ac:dyDescent="0.25">
      <c r="B117" s="553"/>
      <c r="C117" s="516"/>
      <c r="D117" s="445"/>
      <c r="E117" s="507"/>
      <c r="F117" s="507"/>
      <c r="G117" s="362"/>
      <c r="H117" s="21" t="s">
        <v>75</v>
      </c>
      <c r="I117" s="206">
        <v>0.43</v>
      </c>
      <c r="J117" s="313">
        <v>2.8</v>
      </c>
      <c r="K117" s="161">
        <f t="shared" ref="K117:K118" si="26">0.4*J117</f>
        <v>1.1199999999999999</v>
      </c>
      <c r="L117" s="312">
        <f t="shared" si="23"/>
        <v>3.92</v>
      </c>
      <c r="M117" s="312">
        <v>1</v>
      </c>
      <c r="N117" s="315">
        <f t="shared" si="25"/>
        <v>3.92</v>
      </c>
      <c r="O117" s="469"/>
      <c r="P117" s="390"/>
    </row>
    <row r="118" spans="2:16" ht="15.75" thickBot="1" x14ac:dyDescent="0.3">
      <c r="B118" s="554"/>
      <c r="C118" s="517"/>
      <c r="D118" s="559"/>
      <c r="E118" s="560"/>
      <c r="F118" s="560"/>
      <c r="G118" s="402"/>
      <c r="H118" s="50" t="s">
        <v>76</v>
      </c>
      <c r="I118" s="317">
        <v>0.6</v>
      </c>
      <c r="J118" s="317">
        <v>1.95</v>
      </c>
      <c r="K118" s="19">
        <f t="shared" si="26"/>
        <v>0.78</v>
      </c>
      <c r="L118" s="316">
        <f t="shared" si="23"/>
        <v>2.73</v>
      </c>
      <c r="M118" s="316">
        <v>1</v>
      </c>
      <c r="N118" s="29">
        <f t="shared" si="25"/>
        <v>2.73</v>
      </c>
      <c r="O118" s="524"/>
      <c r="P118" s="556"/>
    </row>
  </sheetData>
  <mergeCells count="91">
    <mergeCell ref="G111:G114"/>
    <mergeCell ref="O2:O17"/>
    <mergeCell ref="O40:O118"/>
    <mergeCell ref="O18:O39"/>
    <mergeCell ref="D25:D39"/>
    <mergeCell ref="G115:G118"/>
    <mergeCell ref="D79:D118"/>
    <mergeCell ref="H110:K110"/>
    <mergeCell ref="E79:G79"/>
    <mergeCell ref="H109:K109"/>
    <mergeCell ref="E103:F118"/>
    <mergeCell ref="E100:F102"/>
    <mergeCell ref="E80:F99"/>
    <mergeCell ref="G85:G89"/>
    <mergeCell ref="D60:D78"/>
    <mergeCell ref="G61:G62"/>
    <mergeCell ref="C18:C39"/>
    <mergeCell ref="E38:G38"/>
    <mergeCell ref="E39:G39"/>
    <mergeCell ref="H38:K38"/>
    <mergeCell ref="H39:K39"/>
    <mergeCell ref="H60:K60"/>
    <mergeCell ref="E70:F78"/>
    <mergeCell ref="E61:F69"/>
    <mergeCell ref="H63:K63"/>
    <mergeCell ref="H64:K64"/>
    <mergeCell ref="H65:K65"/>
    <mergeCell ref="G66:G67"/>
    <mergeCell ref="G68:G69"/>
    <mergeCell ref="B2:B118"/>
    <mergeCell ref="P2:P118"/>
    <mergeCell ref="H101:K101"/>
    <mergeCell ref="H102:K102"/>
    <mergeCell ref="G101:G102"/>
    <mergeCell ref="H79:K79"/>
    <mergeCell ref="G80:G81"/>
    <mergeCell ref="H82:K82"/>
    <mergeCell ref="H83:K83"/>
    <mergeCell ref="H84:K84"/>
    <mergeCell ref="G97:G99"/>
    <mergeCell ref="G94:G96"/>
    <mergeCell ref="G90:G93"/>
    <mergeCell ref="H77:K77"/>
    <mergeCell ref="H78:K78"/>
    <mergeCell ref="E60:G60"/>
    <mergeCell ref="L58:L59"/>
    <mergeCell ref="M58:M59"/>
    <mergeCell ref="N58:N59"/>
    <mergeCell ref="E2:G2"/>
    <mergeCell ref="E3:G4"/>
    <mergeCell ref="H23:K23"/>
    <mergeCell ref="H24:K24"/>
    <mergeCell ref="D40:G47"/>
    <mergeCell ref="E24:G24"/>
    <mergeCell ref="H51:K51"/>
    <mergeCell ref="H52:K52"/>
    <mergeCell ref="H53:K53"/>
    <mergeCell ref="H48:K48"/>
    <mergeCell ref="E23:G23"/>
    <mergeCell ref="H58:K59"/>
    <mergeCell ref="E30:G33"/>
    <mergeCell ref="D1:G1"/>
    <mergeCell ref="H17:K17"/>
    <mergeCell ref="H20:K20"/>
    <mergeCell ref="H22:K22"/>
    <mergeCell ref="H21:K21"/>
    <mergeCell ref="D2:D7"/>
    <mergeCell ref="E7:G7"/>
    <mergeCell ref="E5:G6"/>
    <mergeCell ref="E17:G17"/>
    <mergeCell ref="D8:D17"/>
    <mergeCell ref="E8:G12"/>
    <mergeCell ref="E13:G16"/>
    <mergeCell ref="E18:G22"/>
    <mergeCell ref="D18:D24"/>
    <mergeCell ref="C40:C118"/>
    <mergeCell ref="C2:C17"/>
    <mergeCell ref="D48:D59"/>
    <mergeCell ref="G49:G50"/>
    <mergeCell ref="G54:G55"/>
    <mergeCell ref="G56:G57"/>
    <mergeCell ref="E48:G48"/>
    <mergeCell ref="G103:G107"/>
    <mergeCell ref="G108:G109"/>
    <mergeCell ref="G70:G74"/>
    <mergeCell ref="G76:G78"/>
    <mergeCell ref="E58:F59"/>
    <mergeCell ref="E36:G37"/>
    <mergeCell ref="E34:G35"/>
    <mergeCell ref="E25:G29"/>
    <mergeCell ref="E49:F57"/>
  </mergeCell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127"/>
  <sheetViews>
    <sheetView zoomScale="70" zoomScaleNormal="70" workbookViewId="0">
      <pane ySplit="1" topLeftCell="A50" activePane="bottomLeft" state="frozen"/>
      <selection pane="bottomLeft"/>
    </sheetView>
  </sheetViews>
  <sheetFormatPr baseColWidth="10" defaultRowHeight="15" x14ac:dyDescent="0.25"/>
  <cols>
    <col min="1" max="1" width="4.85546875" customWidth="1"/>
    <col min="2" max="2" width="13.5703125" customWidth="1"/>
    <col min="3" max="3" width="14.28515625" customWidth="1"/>
    <col min="4" max="4" width="8.85546875" customWidth="1"/>
    <col min="5" max="5" width="10.7109375" customWidth="1"/>
    <col min="6" max="6" width="30.140625" customWidth="1"/>
    <col min="7" max="7" width="37" customWidth="1"/>
    <col min="8" max="8" width="16.42578125" customWidth="1"/>
    <col min="9" max="9" width="12.140625" customWidth="1"/>
    <col min="10" max="10" width="23.7109375" customWidth="1"/>
    <col min="11" max="11" width="14.7109375" customWidth="1"/>
    <col min="12" max="12" width="17" customWidth="1"/>
    <col min="13" max="14" width="16.85546875" customWidth="1"/>
    <col min="15" max="15" width="15.28515625" customWidth="1"/>
    <col min="17" max="17" width="24.42578125" customWidth="1"/>
    <col min="18" max="18" width="30.140625" customWidth="1"/>
  </cols>
  <sheetData>
    <row r="1" spans="2:15" ht="30.75" customHeight="1" thickBot="1" x14ac:dyDescent="0.3">
      <c r="B1" s="1" t="s">
        <v>4</v>
      </c>
      <c r="C1" s="200" t="s">
        <v>3</v>
      </c>
      <c r="D1" s="562" t="s">
        <v>5</v>
      </c>
      <c r="E1" s="436"/>
      <c r="F1" s="434"/>
      <c r="G1" s="2" t="s">
        <v>50</v>
      </c>
      <c r="H1" s="3" t="s">
        <v>52</v>
      </c>
      <c r="I1" s="3" t="s">
        <v>51</v>
      </c>
      <c r="J1" s="3" t="s">
        <v>156</v>
      </c>
      <c r="K1" s="3" t="s">
        <v>55</v>
      </c>
      <c r="L1" s="3" t="s">
        <v>54</v>
      </c>
      <c r="M1" s="3" t="s">
        <v>53</v>
      </c>
      <c r="N1" s="3" t="s">
        <v>387</v>
      </c>
      <c r="O1" s="1" t="s">
        <v>46</v>
      </c>
    </row>
    <row r="2" spans="2:15" ht="15" customHeight="1" x14ac:dyDescent="0.25">
      <c r="B2" s="565" t="s">
        <v>355</v>
      </c>
      <c r="C2" s="579" t="s">
        <v>83</v>
      </c>
      <c r="D2" s="461" t="s">
        <v>45</v>
      </c>
      <c r="E2" s="582"/>
      <c r="F2" s="377" t="s">
        <v>266</v>
      </c>
      <c r="G2" s="366" t="s">
        <v>325</v>
      </c>
      <c r="H2" s="366"/>
      <c r="I2" s="366"/>
      <c r="J2" s="366"/>
      <c r="K2" s="399">
        <v>300</v>
      </c>
      <c r="L2" s="400">
        <v>1</v>
      </c>
      <c r="M2" s="569">
        <f>K2*L2</f>
        <v>300</v>
      </c>
      <c r="N2" s="465">
        <f>SUM(M2:M5)</f>
        <v>744</v>
      </c>
      <c r="O2" s="555">
        <f>SUM(N2:N127)</f>
        <v>3174.346</v>
      </c>
    </row>
    <row r="3" spans="2:15" ht="15" customHeight="1" x14ac:dyDescent="0.25">
      <c r="B3" s="566"/>
      <c r="C3" s="580"/>
      <c r="D3" s="561"/>
      <c r="E3" s="507"/>
      <c r="F3" s="363"/>
      <c r="G3" s="364" t="s">
        <v>260</v>
      </c>
      <c r="H3" s="364"/>
      <c r="I3" s="364"/>
      <c r="J3" s="364"/>
      <c r="K3" s="365"/>
      <c r="L3" s="361"/>
      <c r="M3" s="570"/>
      <c r="N3" s="466"/>
      <c r="O3" s="391"/>
    </row>
    <row r="4" spans="2:15" ht="15" customHeight="1" x14ac:dyDescent="0.25">
      <c r="B4" s="566"/>
      <c r="C4" s="580"/>
      <c r="D4" s="561"/>
      <c r="E4" s="507"/>
      <c r="F4" s="191" t="s">
        <v>267</v>
      </c>
      <c r="G4" s="364" t="s">
        <v>326</v>
      </c>
      <c r="H4" s="364"/>
      <c r="I4" s="364"/>
      <c r="J4" s="364"/>
      <c r="K4" s="186">
        <v>300</v>
      </c>
      <c r="L4" s="187">
        <v>1</v>
      </c>
      <c r="M4" s="239">
        <f>K4*L4</f>
        <v>300</v>
      </c>
      <c r="N4" s="466"/>
      <c r="O4" s="391"/>
    </row>
    <row r="5" spans="2:15" ht="15.75" customHeight="1" thickBot="1" x14ac:dyDescent="0.3">
      <c r="B5" s="566"/>
      <c r="C5" s="581"/>
      <c r="D5" s="384" t="s">
        <v>262</v>
      </c>
      <c r="E5" s="412"/>
      <c r="F5" s="412"/>
      <c r="G5" s="346" t="s">
        <v>342</v>
      </c>
      <c r="H5" s="346"/>
      <c r="I5" s="346"/>
      <c r="J5" s="346"/>
      <c r="K5" s="203">
        <v>72</v>
      </c>
      <c r="L5" s="204">
        <v>2</v>
      </c>
      <c r="M5" s="44">
        <f t="shared" ref="M5:M28" si="0">K5*L5</f>
        <v>144</v>
      </c>
      <c r="N5" s="467"/>
      <c r="O5" s="391"/>
    </row>
    <row r="6" spans="2:15" ht="15" customHeight="1" x14ac:dyDescent="0.25">
      <c r="B6" s="566"/>
      <c r="C6" s="583" t="s">
        <v>356</v>
      </c>
      <c r="D6" s="460" t="s">
        <v>338</v>
      </c>
      <c r="E6" s="377"/>
      <c r="F6" s="377"/>
      <c r="G6" s="49" t="s">
        <v>171</v>
      </c>
      <c r="H6" s="183">
        <v>1.8</v>
      </c>
      <c r="I6" s="183">
        <v>4</v>
      </c>
      <c r="J6" s="184">
        <f>0.4*I6</f>
        <v>1.6</v>
      </c>
      <c r="K6" s="184">
        <f t="shared" ref="K6:K24" si="1">SUM(I6:J6)</f>
        <v>5.6</v>
      </c>
      <c r="L6" s="184">
        <v>1</v>
      </c>
      <c r="M6" s="240">
        <f t="shared" si="0"/>
        <v>5.6</v>
      </c>
      <c r="N6" s="465">
        <f>SUM(M6:M28)</f>
        <v>196.38599999999994</v>
      </c>
      <c r="O6" s="391"/>
    </row>
    <row r="7" spans="2:15" ht="15" customHeight="1" x14ac:dyDescent="0.25">
      <c r="B7" s="566"/>
      <c r="C7" s="584"/>
      <c r="D7" s="424"/>
      <c r="E7" s="363"/>
      <c r="F7" s="363"/>
      <c r="G7" s="21" t="s">
        <v>175</v>
      </c>
      <c r="H7" s="209">
        <v>1.8</v>
      </c>
      <c r="I7" s="209">
        <v>4</v>
      </c>
      <c r="J7" s="208">
        <f>0.4*I7</f>
        <v>1.6</v>
      </c>
      <c r="K7" s="208">
        <f t="shared" si="1"/>
        <v>5.6</v>
      </c>
      <c r="L7" s="208">
        <v>1</v>
      </c>
      <c r="M7" s="239">
        <f t="shared" si="0"/>
        <v>5.6</v>
      </c>
      <c r="N7" s="466"/>
      <c r="O7" s="391"/>
    </row>
    <row r="8" spans="2:15" ht="15" customHeight="1" x14ac:dyDescent="0.25">
      <c r="B8" s="566"/>
      <c r="C8" s="584"/>
      <c r="D8" s="424"/>
      <c r="E8" s="363"/>
      <c r="F8" s="363"/>
      <c r="G8" s="21" t="s">
        <v>56</v>
      </c>
      <c r="H8" s="209">
        <v>2.95</v>
      </c>
      <c r="I8" s="209">
        <v>4.9000000000000004</v>
      </c>
      <c r="J8" s="208">
        <f>0.4*I8</f>
        <v>1.9600000000000002</v>
      </c>
      <c r="K8" s="208">
        <f t="shared" si="1"/>
        <v>6.86</v>
      </c>
      <c r="L8" s="208">
        <v>1.5</v>
      </c>
      <c r="M8" s="239">
        <f t="shared" si="0"/>
        <v>10.290000000000001</v>
      </c>
      <c r="N8" s="466"/>
      <c r="O8" s="391"/>
    </row>
    <row r="9" spans="2:15" ht="15" customHeight="1" x14ac:dyDescent="0.25">
      <c r="B9" s="566"/>
      <c r="C9" s="584"/>
      <c r="D9" s="424"/>
      <c r="E9" s="363"/>
      <c r="F9" s="363"/>
      <c r="G9" s="21" t="s">
        <v>123</v>
      </c>
      <c r="H9" s="209">
        <v>0.96</v>
      </c>
      <c r="I9" s="209">
        <v>2.33</v>
      </c>
      <c r="J9" s="208">
        <f>0.4*I9</f>
        <v>0.93200000000000005</v>
      </c>
      <c r="K9" s="208">
        <f t="shared" si="1"/>
        <v>3.262</v>
      </c>
      <c r="L9" s="208">
        <v>2</v>
      </c>
      <c r="M9" s="239">
        <f t="shared" si="0"/>
        <v>6.524</v>
      </c>
      <c r="N9" s="466"/>
      <c r="O9" s="391"/>
    </row>
    <row r="10" spans="2:15" ht="15" customHeight="1" x14ac:dyDescent="0.25">
      <c r="B10" s="566"/>
      <c r="C10" s="584"/>
      <c r="D10" s="424"/>
      <c r="E10" s="363"/>
      <c r="F10" s="363"/>
      <c r="G10" s="64" t="s">
        <v>63</v>
      </c>
      <c r="H10" s="206">
        <v>1.52</v>
      </c>
      <c r="I10" s="206">
        <v>2.7</v>
      </c>
      <c r="J10" s="161">
        <v>6.11</v>
      </c>
      <c r="K10" s="208">
        <f t="shared" si="1"/>
        <v>8.81</v>
      </c>
      <c r="L10" s="209">
        <v>3</v>
      </c>
      <c r="M10" s="239">
        <f t="shared" si="0"/>
        <v>26.43</v>
      </c>
      <c r="N10" s="466"/>
      <c r="O10" s="391"/>
    </row>
    <row r="11" spans="2:15" ht="15" customHeight="1" x14ac:dyDescent="0.25">
      <c r="B11" s="566"/>
      <c r="C11" s="584"/>
      <c r="D11" s="424" t="s">
        <v>339</v>
      </c>
      <c r="E11" s="363"/>
      <c r="F11" s="363"/>
      <c r="G11" s="21" t="s">
        <v>171</v>
      </c>
      <c r="H11" s="209">
        <v>1.8</v>
      </c>
      <c r="I11" s="209">
        <v>4</v>
      </c>
      <c r="J11" s="208">
        <f>0.4*I11</f>
        <v>1.6</v>
      </c>
      <c r="K11" s="208">
        <f t="shared" si="1"/>
        <v>5.6</v>
      </c>
      <c r="L11" s="208">
        <v>1</v>
      </c>
      <c r="M11" s="239">
        <f t="shared" si="0"/>
        <v>5.6</v>
      </c>
      <c r="N11" s="466"/>
      <c r="O11" s="391"/>
    </row>
    <row r="12" spans="2:15" ht="15" customHeight="1" x14ac:dyDescent="0.25">
      <c r="B12" s="566"/>
      <c r="C12" s="584"/>
      <c r="D12" s="424"/>
      <c r="E12" s="363"/>
      <c r="F12" s="363"/>
      <c r="G12" s="21" t="s">
        <v>175</v>
      </c>
      <c r="H12" s="209">
        <v>1.8</v>
      </c>
      <c r="I12" s="209">
        <v>4</v>
      </c>
      <c r="J12" s="208">
        <f>0.4*I12</f>
        <v>1.6</v>
      </c>
      <c r="K12" s="208">
        <f t="shared" si="1"/>
        <v>5.6</v>
      </c>
      <c r="L12" s="208">
        <v>1</v>
      </c>
      <c r="M12" s="239">
        <f t="shared" si="0"/>
        <v>5.6</v>
      </c>
      <c r="N12" s="466"/>
      <c r="O12" s="391"/>
    </row>
    <row r="13" spans="2:15" ht="15" customHeight="1" x14ac:dyDescent="0.25">
      <c r="B13" s="566"/>
      <c r="C13" s="584"/>
      <c r="D13" s="424"/>
      <c r="E13" s="363"/>
      <c r="F13" s="363"/>
      <c r="G13" s="21" t="s">
        <v>56</v>
      </c>
      <c r="H13" s="209">
        <v>2.95</v>
      </c>
      <c r="I13" s="209">
        <v>4.9000000000000004</v>
      </c>
      <c r="J13" s="208">
        <f>0.4*I13</f>
        <v>1.9600000000000002</v>
      </c>
      <c r="K13" s="208">
        <f t="shared" si="1"/>
        <v>6.86</v>
      </c>
      <c r="L13" s="208">
        <v>1.5</v>
      </c>
      <c r="M13" s="239">
        <f t="shared" si="0"/>
        <v>10.290000000000001</v>
      </c>
      <c r="N13" s="466"/>
      <c r="O13" s="391"/>
    </row>
    <row r="14" spans="2:15" ht="15" customHeight="1" x14ac:dyDescent="0.25">
      <c r="B14" s="566"/>
      <c r="C14" s="584"/>
      <c r="D14" s="424"/>
      <c r="E14" s="363"/>
      <c r="F14" s="363"/>
      <c r="G14" s="21" t="s">
        <v>123</v>
      </c>
      <c r="H14" s="209">
        <v>0.96</v>
      </c>
      <c r="I14" s="209">
        <v>2.33</v>
      </c>
      <c r="J14" s="208">
        <f>0.4*I14</f>
        <v>0.93200000000000005</v>
      </c>
      <c r="K14" s="208">
        <f t="shared" si="1"/>
        <v>3.262</v>
      </c>
      <c r="L14" s="208">
        <v>2</v>
      </c>
      <c r="M14" s="239">
        <f t="shared" si="0"/>
        <v>6.524</v>
      </c>
      <c r="N14" s="466"/>
      <c r="O14" s="391"/>
    </row>
    <row r="15" spans="2:15" ht="15" customHeight="1" x14ac:dyDescent="0.25">
      <c r="B15" s="566"/>
      <c r="C15" s="584"/>
      <c r="D15" s="424"/>
      <c r="E15" s="363"/>
      <c r="F15" s="363"/>
      <c r="G15" s="64" t="s">
        <v>63</v>
      </c>
      <c r="H15" s="206">
        <v>1.52</v>
      </c>
      <c r="I15" s="206">
        <v>2.7</v>
      </c>
      <c r="J15" s="161">
        <v>6.11</v>
      </c>
      <c r="K15" s="208">
        <f t="shared" si="1"/>
        <v>8.81</v>
      </c>
      <c r="L15" s="209">
        <v>3</v>
      </c>
      <c r="M15" s="239">
        <f t="shared" si="0"/>
        <v>26.43</v>
      </c>
      <c r="N15" s="466"/>
      <c r="O15" s="391"/>
    </row>
    <row r="16" spans="2:15" ht="15" customHeight="1" x14ac:dyDescent="0.25">
      <c r="B16" s="566"/>
      <c r="C16" s="584"/>
      <c r="D16" s="424" t="s">
        <v>340</v>
      </c>
      <c r="E16" s="363"/>
      <c r="F16" s="363"/>
      <c r="G16" s="21" t="s">
        <v>171</v>
      </c>
      <c r="H16" s="209">
        <v>1.8</v>
      </c>
      <c r="I16" s="209">
        <v>4</v>
      </c>
      <c r="J16" s="208">
        <f>0.4*I16</f>
        <v>1.6</v>
      </c>
      <c r="K16" s="208">
        <f t="shared" si="1"/>
        <v>5.6</v>
      </c>
      <c r="L16" s="208">
        <v>1</v>
      </c>
      <c r="M16" s="239">
        <f t="shared" si="0"/>
        <v>5.6</v>
      </c>
      <c r="N16" s="466"/>
      <c r="O16" s="391"/>
    </row>
    <row r="17" spans="2:15" ht="15" customHeight="1" x14ac:dyDescent="0.25">
      <c r="B17" s="566"/>
      <c r="C17" s="584"/>
      <c r="D17" s="424"/>
      <c r="E17" s="363"/>
      <c r="F17" s="363"/>
      <c r="G17" s="21" t="s">
        <v>175</v>
      </c>
      <c r="H17" s="209">
        <v>1.8</v>
      </c>
      <c r="I17" s="209">
        <v>4</v>
      </c>
      <c r="J17" s="208">
        <f>0.4*I17</f>
        <v>1.6</v>
      </c>
      <c r="K17" s="208">
        <f t="shared" si="1"/>
        <v>5.6</v>
      </c>
      <c r="L17" s="208">
        <v>1</v>
      </c>
      <c r="M17" s="239">
        <f t="shared" si="0"/>
        <v>5.6</v>
      </c>
      <c r="N17" s="466"/>
      <c r="O17" s="391"/>
    </row>
    <row r="18" spans="2:15" ht="15" customHeight="1" x14ac:dyDescent="0.25">
      <c r="B18" s="566"/>
      <c r="C18" s="584"/>
      <c r="D18" s="424"/>
      <c r="E18" s="363"/>
      <c r="F18" s="363"/>
      <c r="G18" s="21" t="s">
        <v>56</v>
      </c>
      <c r="H18" s="209">
        <v>2.95</v>
      </c>
      <c r="I18" s="209">
        <v>4.9000000000000004</v>
      </c>
      <c r="J18" s="208">
        <f>0.4*I18</f>
        <v>1.9600000000000002</v>
      </c>
      <c r="K18" s="208">
        <f t="shared" si="1"/>
        <v>6.86</v>
      </c>
      <c r="L18" s="208">
        <v>1.5</v>
      </c>
      <c r="M18" s="239">
        <f t="shared" si="0"/>
        <v>10.290000000000001</v>
      </c>
      <c r="N18" s="466"/>
      <c r="O18" s="391"/>
    </row>
    <row r="19" spans="2:15" ht="15" customHeight="1" x14ac:dyDescent="0.25">
      <c r="B19" s="566"/>
      <c r="C19" s="584"/>
      <c r="D19" s="424"/>
      <c r="E19" s="363"/>
      <c r="F19" s="363"/>
      <c r="G19" s="21" t="s">
        <v>123</v>
      </c>
      <c r="H19" s="209">
        <v>0.96</v>
      </c>
      <c r="I19" s="209">
        <v>2.33</v>
      </c>
      <c r="J19" s="208">
        <f>0.4*I19</f>
        <v>0.93200000000000005</v>
      </c>
      <c r="K19" s="208">
        <f t="shared" si="1"/>
        <v>3.262</v>
      </c>
      <c r="L19" s="208">
        <v>2</v>
      </c>
      <c r="M19" s="239">
        <f t="shared" si="0"/>
        <v>6.524</v>
      </c>
      <c r="N19" s="466"/>
      <c r="O19" s="391"/>
    </row>
    <row r="20" spans="2:15" ht="15" customHeight="1" x14ac:dyDescent="0.25">
      <c r="B20" s="566"/>
      <c r="C20" s="584"/>
      <c r="D20" s="424"/>
      <c r="E20" s="363"/>
      <c r="F20" s="363"/>
      <c r="G20" s="64" t="s">
        <v>63</v>
      </c>
      <c r="H20" s="206">
        <v>1.52</v>
      </c>
      <c r="I20" s="206">
        <v>2.7</v>
      </c>
      <c r="J20" s="161">
        <v>6.11</v>
      </c>
      <c r="K20" s="208">
        <f t="shared" si="1"/>
        <v>8.81</v>
      </c>
      <c r="L20" s="209">
        <v>3</v>
      </c>
      <c r="M20" s="239">
        <f t="shared" si="0"/>
        <v>26.43</v>
      </c>
      <c r="N20" s="466"/>
      <c r="O20" s="391"/>
    </row>
    <row r="21" spans="2:15" ht="15" customHeight="1" x14ac:dyDescent="0.25">
      <c r="B21" s="566"/>
      <c r="C21" s="584"/>
      <c r="D21" s="424" t="s">
        <v>341</v>
      </c>
      <c r="E21" s="363"/>
      <c r="F21" s="363"/>
      <c r="G21" s="21" t="s">
        <v>171</v>
      </c>
      <c r="H21" s="209">
        <v>1.8</v>
      </c>
      <c r="I21" s="209">
        <v>4</v>
      </c>
      <c r="J21" s="208">
        <f>0.4*I21</f>
        <v>1.6</v>
      </c>
      <c r="K21" s="208">
        <f t="shared" si="1"/>
        <v>5.6</v>
      </c>
      <c r="L21" s="208">
        <v>1</v>
      </c>
      <c r="M21" s="239">
        <f t="shared" si="0"/>
        <v>5.6</v>
      </c>
      <c r="N21" s="466"/>
      <c r="O21" s="391"/>
    </row>
    <row r="22" spans="2:15" ht="15" customHeight="1" x14ac:dyDescent="0.25">
      <c r="B22" s="566"/>
      <c r="C22" s="584"/>
      <c r="D22" s="424"/>
      <c r="E22" s="363"/>
      <c r="F22" s="363"/>
      <c r="G22" s="21" t="s">
        <v>175</v>
      </c>
      <c r="H22" s="209">
        <v>1.8</v>
      </c>
      <c r="I22" s="209">
        <v>4</v>
      </c>
      <c r="J22" s="208">
        <f>0.4*I22</f>
        <v>1.6</v>
      </c>
      <c r="K22" s="208">
        <f t="shared" si="1"/>
        <v>5.6</v>
      </c>
      <c r="L22" s="208">
        <v>1</v>
      </c>
      <c r="M22" s="239">
        <f t="shared" si="0"/>
        <v>5.6</v>
      </c>
      <c r="N22" s="466"/>
      <c r="O22" s="391"/>
    </row>
    <row r="23" spans="2:15" ht="15" customHeight="1" x14ac:dyDescent="0.25">
      <c r="B23" s="566"/>
      <c r="C23" s="584"/>
      <c r="D23" s="424"/>
      <c r="E23" s="363"/>
      <c r="F23" s="363"/>
      <c r="G23" s="21" t="s">
        <v>56</v>
      </c>
      <c r="H23" s="209">
        <v>2.95</v>
      </c>
      <c r="I23" s="209">
        <v>4.9000000000000004</v>
      </c>
      <c r="J23" s="208">
        <f>0.4*I23</f>
        <v>1.9600000000000002</v>
      </c>
      <c r="K23" s="208">
        <f t="shared" si="1"/>
        <v>6.86</v>
      </c>
      <c r="L23" s="208">
        <v>1.5</v>
      </c>
      <c r="M23" s="239">
        <f t="shared" si="0"/>
        <v>10.290000000000001</v>
      </c>
      <c r="N23" s="466"/>
      <c r="O23" s="391"/>
    </row>
    <row r="24" spans="2:15" ht="15.75" customHeight="1" x14ac:dyDescent="0.25">
      <c r="B24" s="566"/>
      <c r="C24" s="584"/>
      <c r="D24" s="424"/>
      <c r="E24" s="363"/>
      <c r="F24" s="363"/>
      <c r="G24" s="21" t="s">
        <v>123</v>
      </c>
      <c r="H24" s="209">
        <v>0.96</v>
      </c>
      <c r="I24" s="209">
        <v>2.33</v>
      </c>
      <c r="J24" s="208">
        <f>0.4*I24</f>
        <v>0.93200000000000005</v>
      </c>
      <c r="K24" s="208">
        <f t="shared" si="1"/>
        <v>3.262</v>
      </c>
      <c r="L24" s="208">
        <v>2</v>
      </c>
      <c r="M24" s="239">
        <f t="shared" si="0"/>
        <v>6.524</v>
      </c>
      <c r="N24" s="466"/>
      <c r="O24" s="391"/>
    </row>
    <row r="25" spans="2:15" ht="15.75" customHeight="1" x14ac:dyDescent="0.25">
      <c r="B25" s="566"/>
      <c r="C25" s="584"/>
      <c r="D25" s="424" t="s">
        <v>208</v>
      </c>
      <c r="E25" s="363"/>
      <c r="F25" s="362" t="s">
        <v>210</v>
      </c>
      <c r="G25" s="21" t="s">
        <v>48</v>
      </c>
      <c r="H25" s="206">
        <v>0.43</v>
      </c>
      <c r="I25" s="209">
        <v>0.9</v>
      </c>
      <c r="J25" s="161">
        <f>0.4*I25</f>
        <v>0.36000000000000004</v>
      </c>
      <c r="K25" s="208">
        <f>SUM(I25:J25)</f>
        <v>1.26</v>
      </c>
      <c r="L25" s="208">
        <v>1</v>
      </c>
      <c r="M25" s="241">
        <f t="shared" si="0"/>
        <v>1.26</v>
      </c>
      <c r="N25" s="466"/>
      <c r="O25" s="391"/>
    </row>
    <row r="26" spans="2:15" ht="15.75" customHeight="1" x14ac:dyDescent="0.25">
      <c r="B26" s="566"/>
      <c r="C26" s="584"/>
      <c r="D26" s="424"/>
      <c r="E26" s="363"/>
      <c r="F26" s="362"/>
      <c r="G26" s="21" t="s">
        <v>47</v>
      </c>
      <c r="H26" s="209">
        <v>0.6</v>
      </c>
      <c r="I26" s="209">
        <v>0.9</v>
      </c>
      <c r="J26" s="161">
        <f t="shared" ref="J26" si="2">0.4*I26</f>
        <v>0.36000000000000004</v>
      </c>
      <c r="K26" s="208">
        <f t="shared" ref="K26" si="3">SUM(I26:J26)</f>
        <v>1.26</v>
      </c>
      <c r="L26" s="208">
        <v>1</v>
      </c>
      <c r="M26" s="241">
        <f t="shared" si="0"/>
        <v>1.26</v>
      </c>
      <c r="N26" s="466"/>
      <c r="O26" s="391"/>
    </row>
    <row r="27" spans="2:15" ht="15.75" customHeight="1" x14ac:dyDescent="0.25">
      <c r="B27" s="566"/>
      <c r="C27" s="584"/>
      <c r="D27" s="424"/>
      <c r="E27" s="363"/>
      <c r="F27" s="362" t="s">
        <v>211</v>
      </c>
      <c r="G27" s="21" t="s">
        <v>48</v>
      </c>
      <c r="H27" s="206">
        <v>0.43</v>
      </c>
      <c r="I27" s="209">
        <v>0.9</v>
      </c>
      <c r="J27" s="161">
        <f>0.4*I27</f>
        <v>0.36000000000000004</v>
      </c>
      <c r="K27" s="208">
        <f>SUM(I27:J27)</f>
        <v>1.26</v>
      </c>
      <c r="L27" s="208">
        <v>1</v>
      </c>
      <c r="M27" s="241">
        <f t="shared" si="0"/>
        <v>1.26</v>
      </c>
      <c r="N27" s="466"/>
      <c r="O27" s="391"/>
    </row>
    <row r="28" spans="2:15" ht="15.75" customHeight="1" thickBot="1" x14ac:dyDescent="0.3">
      <c r="B28" s="566"/>
      <c r="C28" s="585"/>
      <c r="D28" s="446"/>
      <c r="E28" s="378"/>
      <c r="F28" s="402"/>
      <c r="G28" s="50" t="s">
        <v>47</v>
      </c>
      <c r="H28" s="217">
        <v>0.6</v>
      </c>
      <c r="I28" s="217">
        <v>0.9</v>
      </c>
      <c r="J28" s="19">
        <f t="shared" ref="J28" si="4">0.4*I28</f>
        <v>0.36000000000000004</v>
      </c>
      <c r="K28" s="215">
        <f t="shared" ref="K28" si="5">SUM(I28:J28)</f>
        <v>1.26</v>
      </c>
      <c r="L28" s="215">
        <v>1</v>
      </c>
      <c r="M28" s="243">
        <f t="shared" si="0"/>
        <v>1.26</v>
      </c>
      <c r="N28" s="467"/>
      <c r="O28" s="391"/>
    </row>
    <row r="29" spans="2:15" ht="15" customHeight="1" x14ac:dyDescent="0.25">
      <c r="B29" s="566"/>
      <c r="C29" s="571" t="s">
        <v>34</v>
      </c>
      <c r="D29" s="442" t="s">
        <v>205</v>
      </c>
      <c r="E29" s="387"/>
      <c r="F29" s="387"/>
      <c r="G29" s="67" t="s">
        <v>63</v>
      </c>
      <c r="H29" s="75">
        <v>1.52</v>
      </c>
      <c r="I29" s="75">
        <v>2.7</v>
      </c>
      <c r="J29" s="57">
        <v>6.11</v>
      </c>
      <c r="K29" s="214">
        <f t="shared" ref="K29" si="6">SUM(I29:J29)</f>
        <v>8.81</v>
      </c>
      <c r="L29" s="216">
        <v>32</v>
      </c>
      <c r="M29" s="242">
        <f>K29*L29</f>
        <v>281.92</v>
      </c>
      <c r="N29" s="465">
        <f>SUM(M29:M75)</f>
        <v>527.08800000000008</v>
      </c>
      <c r="O29" s="391"/>
    </row>
    <row r="30" spans="2:15" ht="15" customHeight="1" x14ac:dyDescent="0.25">
      <c r="B30" s="566"/>
      <c r="C30" s="572"/>
      <c r="D30" s="574" t="s">
        <v>29</v>
      </c>
      <c r="E30" s="362"/>
      <c r="F30" s="362"/>
      <c r="G30" s="21" t="s">
        <v>122</v>
      </c>
      <c r="H30" s="196">
        <v>2.25</v>
      </c>
      <c r="I30" s="196">
        <v>7.05</v>
      </c>
      <c r="J30" s="198">
        <f t="shared" ref="J30:J36" si="7">0.4*I30</f>
        <v>2.8200000000000003</v>
      </c>
      <c r="K30" s="198">
        <f t="shared" ref="K30:K35" si="8">SUM(I30:J30)</f>
        <v>9.870000000000001</v>
      </c>
      <c r="L30" s="198">
        <v>2</v>
      </c>
      <c r="M30" s="239">
        <f t="shared" ref="M30:M45" si="9">K30*L30</f>
        <v>19.740000000000002</v>
      </c>
      <c r="N30" s="466"/>
      <c r="O30" s="391"/>
    </row>
    <row r="31" spans="2:15" ht="15" customHeight="1" x14ac:dyDescent="0.25">
      <c r="B31" s="566"/>
      <c r="C31" s="572"/>
      <c r="D31" s="574"/>
      <c r="E31" s="362"/>
      <c r="F31" s="362"/>
      <c r="G31" s="21" t="s">
        <v>171</v>
      </c>
      <c r="H31" s="196">
        <v>1.8</v>
      </c>
      <c r="I31" s="196">
        <v>4</v>
      </c>
      <c r="J31" s="198">
        <f t="shared" si="7"/>
        <v>1.6</v>
      </c>
      <c r="K31" s="198">
        <f t="shared" si="8"/>
        <v>5.6</v>
      </c>
      <c r="L31" s="198">
        <v>1</v>
      </c>
      <c r="M31" s="239">
        <f t="shared" si="9"/>
        <v>5.6</v>
      </c>
      <c r="N31" s="466"/>
      <c r="O31" s="391"/>
    </row>
    <row r="32" spans="2:15" ht="15" customHeight="1" x14ac:dyDescent="0.25">
      <c r="B32" s="566"/>
      <c r="C32" s="572"/>
      <c r="D32" s="574"/>
      <c r="E32" s="362"/>
      <c r="F32" s="362"/>
      <c r="G32" s="21" t="s">
        <v>175</v>
      </c>
      <c r="H32" s="196">
        <v>1.8</v>
      </c>
      <c r="I32" s="196">
        <v>4</v>
      </c>
      <c r="J32" s="198">
        <f t="shared" si="7"/>
        <v>1.6</v>
      </c>
      <c r="K32" s="198">
        <f t="shared" si="8"/>
        <v>5.6</v>
      </c>
      <c r="L32" s="198">
        <v>3</v>
      </c>
      <c r="M32" s="239">
        <f t="shared" si="9"/>
        <v>16.799999999999997</v>
      </c>
      <c r="N32" s="466"/>
      <c r="O32" s="391"/>
    </row>
    <row r="33" spans="2:15" ht="15" customHeight="1" x14ac:dyDescent="0.25">
      <c r="B33" s="566"/>
      <c r="C33" s="572"/>
      <c r="D33" s="574"/>
      <c r="E33" s="362"/>
      <c r="F33" s="362"/>
      <c r="G33" s="21" t="s">
        <v>107</v>
      </c>
      <c r="H33" s="196">
        <v>0.16</v>
      </c>
      <c r="I33" s="196">
        <v>0.74</v>
      </c>
      <c r="J33" s="198">
        <f t="shared" si="7"/>
        <v>0.29599999999999999</v>
      </c>
      <c r="K33" s="198">
        <f t="shared" si="8"/>
        <v>1.036</v>
      </c>
      <c r="L33" s="198">
        <v>1</v>
      </c>
      <c r="M33" s="239">
        <f t="shared" si="9"/>
        <v>1.036</v>
      </c>
      <c r="N33" s="466"/>
      <c r="O33" s="391"/>
    </row>
    <row r="34" spans="2:15" ht="15" customHeight="1" thickBot="1" x14ac:dyDescent="0.3">
      <c r="B34" s="566"/>
      <c r="C34" s="572"/>
      <c r="D34" s="384"/>
      <c r="E34" s="412"/>
      <c r="F34" s="412"/>
      <c r="G34" s="62" t="s">
        <v>123</v>
      </c>
      <c r="H34" s="237">
        <v>0.96</v>
      </c>
      <c r="I34" s="237">
        <v>2.33</v>
      </c>
      <c r="J34" s="236">
        <f t="shared" si="7"/>
        <v>0.93200000000000005</v>
      </c>
      <c r="K34" s="236">
        <f t="shared" si="8"/>
        <v>3.262</v>
      </c>
      <c r="L34" s="236">
        <v>4</v>
      </c>
      <c r="M34" s="44">
        <f t="shared" si="9"/>
        <v>13.048</v>
      </c>
      <c r="N34" s="466"/>
      <c r="O34" s="391"/>
    </row>
    <row r="35" spans="2:15" ht="15" customHeight="1" x14ac:dyDescent="0.25">
      <c r="B35" s="566"/>
      <c r="C35" s="572"/>
      <c r="D35" s="460" t="s">
        <v>208</v>
      </c>
      <c r="E35" s="377" t="s">
        <v>13</v>
      </c>
      <c r="F35" s="225" t="s">
        <v>390</v>
      </c>
      <c r="G35" s="22" t="s">
        <v>96</v>
      </c>
      <c r="H35" s="183">
        <v>15.48</v>
      </c>
      <c r="I35" s="183">
        <v>33</v>
      </c>
      <c r="J35" s="184">
        <f t="shared" si="7"/>
        <v>13.200000000000001</v>
      </c>
      <c r="K35" s="184">
        <f t="shared" si="8"/>
        <v>46.2</v>
      </c>
      <c r="L35" s="184">
        <v>1</v>
      </c>
      <c r="M35" s="260">
        <f t="shared" si="9"/>
        <v>46.2</v>
      </c>
      <c r="N35" s="466"/>
      <c r="O35" s="391"/>
    </row>
    <row r="36" spans="2:15" ht="15" customHeight="1" x14ac:dyDescent="0.25">
      <c r="B36" s="566"/>
      <c r="C36" s="572"/>
      <c r="D36" s="424"/>
      <c r="E36" s="363"/>
      <c r="F36" s="362" t="s">
        <v>389</v>
      </c>
      <c r="G36" s="220" t="s">
        <v>105</v>
      </c>
      <c r="H36" s="229">
        <v>0.78</v>
      </c>
      <c r="I36" s="229">
        <v>1.88</v>
      </c>
      <c r="J36" s="231">
        <f t="shared" si="7"/>
        <v>0.752</v>
      </c>
      <c r="K36" s="231">
        <f t="shared" ref="K36" si="10">SUM(I36:J36)</f>
        <v>2.6319999999999997</v>
      </c>
      <c r="L36" s="231">
        <v>2</v>
      </c>
      <c r="M36" s="261">
        <f t="shared" si="9"/>
        <v>5.2639999999999993</v>
      </c>
      <c r="N36" s="466"/>
      <c r="O36" s="391"/>
    </row>
    <row r="37" spans="2:15" ht="15" customHeight="1" x14ac:dyDescent="0.25">
      <c r="B37" s="566"/>
      <c r="C37" s="572"/>
      <c r="D37" s="424"/>
      <c r="E37" s="363"/>
      <c r="F37" s="362"/>
      <c r="G37" s="545" t="s">
        <v>349</v>
      </c>
      <c r="H37" s="545"/>
      <c r="I37" s="545"/>
      <c r="J37" s="545"/>
      <c r="K37" s="221">
        <v>3</v>
      </c>
      <c r="L37" s="231">
        <v>2</v>
      </c>
      <c r="M37" s="261">
        <f t="shared" si="9"/>
        <v>6</v>
      </c>
      <c r="N37" s="466"/>
      <c r="O37" s="391"/>
    </row>
    <row r="38" spans="2:15" ht="15" customHeight="1" x14ac:dyDescent="0.25">
      <c r="B38" s="566"/>
      <c r="C38" s="572"/>
      <c r="D38" s="424"/>
      <c r="E38" s="363"/>
      <c r="F38" s="362"/>
      <c r="G38" s="545" t="s">
        <v>348</v>
      </c>
      <c r="H38" s="545"/>
      <c r="I38" s="545"/>
      <c r="J38" s="545"/>
      <c r="K38" s="221">
        <v>6.65</v>
      </c>
      <c r="L38" s="231">
        <v>1</v>
      </c>
      <c r="M38" s="261">
        <f t="shared" si="9"/>
        <v>6.65</v>
      </c>
      <c r="N38" s="466"/>
      <c r="O38" s="391"/>
    </row>
    <row r="39" spans="2:15" ht="15" customHeight="1" x14ac:dyDescent="0.25">
      <c r="B39" s="566"/>
      <c r="C39" s="572"/>
      <c r="D39" s="424"/>
      <c r="E39" s="363"/>
      <c r="F39" s="362"/>
      <c r="G39" s="20" t="s">
        <v>99</v>
      </c>
      <c r="H39" s="229">
        <v>0.63</v>
      </c>
      <c r="I39" s="229">
        <v>2.2000000000000002</v>
      </c>
      <c r="J39" s="231">
        <f t="shared" ref="J39:J45" si="11">0.4*I39</f>
        <v>0.88000000000000012</v>
      </c>
      <c r="K39" s="231">
        <f t="shared" ref="K39:K40" si="12">SUM(I39:J39)</f>
        <v>3.08</v>
      </c>
      <c r="L39" s="231">
        <v>2</v>
      </c>
      <c r="M39" s="261">
        <f t="shared" si="9"/>
        <v>6.16</v>
      </c>
      <c r="N39" s="466"/>
      <c r="O39" s="391"/>
    </row>
    <row r="40" spans="2:15" ht="15" customHeight="1" x14ac:dyDescent="0.25">
      <c r="B40" s="566"/>
      <c r="C40" s="572"/>
      <c r="D40" s="424"/>
      <c r="E40" s="363"/>
      <c r="F40" s="362"/>
      <c r="G40" s="90" t="s">
        <v>57</v>
      </c>
      <c r="H40" s="206">
        <v>0.43</v>
      </c>
      <c r="I40" s="206">
        <v>1.46</v>
      </c>
      <c r="J40" s="231">
        <f t="shared" si="11"/>
        <v>0.58399999999999996</v>
      </c>
      <c r="K40" s="231">
        <f t="shared" si="12"/>
        <v>2.044</v>
      </c>
      <c r="L40" s="229">
        <v>2</v>
      </c>
      <c r="M40" s="261">
        <f t="shared" si="9"/>
        <v>4.0880000000000001</v>
      </c>
      <c r="N40" s="466"/>
      <c r="O40" s="391"/>
    </row>
    <row r="41" spans="2:15" ht="15" customHeight="1" x14ac:dyDescent="0.25">
      <c r="B41" s="566"/>
      <c r="C41" s="572"/>
      <c r="D41" s="424"/>
      <c r="E41" s="363"/>
      <c r="F41" s="362" t="s">
        <v>391</v>
      </c>
      <c r="G41" s="20" t="s">
        <v>109</v>
      </c>
      <c r="H41" s="229">
        <v>2.79</v>
      </c>
      <c r="I41" s="229">
        <v>6.66</v>
      </c>
      <c r="J41" s="231">
        <f t="shared" si="11"/>
        <v>2.6640000000000001</v>
      </c>
      <c r="K41" s="231">
        <f t="shared" ref="K41:K45" si="13">SUM(I41:J41)</f>
        <v>9.3239999999999998</v>
      </c>
      <c r="L41" s="231">
        <v>1</v>
      </c>
      <c r="M41" s="261">
        <f t="shared" si="9"/>
        <v>9.3239999999999998</v>
      </c>
      <c r="N41" s="466"/>
      <c r="O41" s="391"/>
    </row>
    <row r="42" spans="2:15" ht="15" customHeight="1" x14ac:dyDescent="0.25">
      <c r="B42" s="566"/>
      <c r="C42" s="572"/>
      <c r="D42" s="424"/>
      <c r="E42" s="363"/>
      <c r="F42" s="362"/>
      <c r="G42" s="20" t="s">
        <v>110</v>
      </c>
      <c r="H42" s="229">
        <v>0.49</v>
      </c>
      <c r="I42" s="229">
        <v>2.09</v>
      </c>
      <c r="J42" s="231">
        <f t="shared" si="11"/>
        <v>0.83599999999999997</v>
      </c>
      <c r="K42" s="231">
        <f t="shared" si="13"/>
        <v>2.9259999999999997</v>
      </c>
      <c r="L42" s="231">
        <v>1</v>
      </c>
      <c r="M42" s="261">
        <f t="shared" si="9"/>
        <v>2.9259999999999997</v>
      </c>
      <c r="N42" s="466"/>
      <c r="O42" s="391"/>
    </row>
    <row r="43" spans="2:15" ht="15" customHeight="1" x14ac:dyDescent="0.25">
      <c r="B43" s="566"/>
      <c r="C43" s="572"/>
      <c r="D43" s="424"/>
      <c r="E43" s="363"/>
      <c r="F43" s="362"/>
      <c r="G43" s="20" t="s">
        <v>111</v>
      </c>
      <c r="H43" s="229">
        <v>0.23</v>
      </c>
      <c r="I43" s="229">
        <v>1.75</v>
      </c>
      <c r="J43" s="231">
        <f t="shared" si="11"/>
        <v>0.70000000000000007</v>
      </c>
      <c r="K43" s="231">
        <f t="shared" si="13"/>
        <v>2.4500000000000002</v>
      </c>
      <c r="L43" s="231">
        <v>2</v>
      </c>
      <c r="M43" s="261">
        <f t="shared" si="9"/>
        <v>4.9000000000000004</v>
      </c>
      <c r="N43" s="466"/>
      <c r="O43" s="391"/>
    </row>
    <row r="44" spans="2:15" ht="15" customHeight="1" x14ac:dyDescent="0.25">
      <c r="B44" s="566"/>
      <c r="C44" s="572"/>
      <c r="D44" s="424"/>
      <c r="E44" s="363"/>
      <c r="F44" s="362"/>
      <c r="G44" s="20" t="s">
        <v>101</v>
      </c>
      <c r="H44" s="229">
        <v>1.68</v>
      </c>
      <c r="I44" s="229">
        <v>4.29</v>
      </c>
      <c r="J44" s="231">
        <f t="shared" si="11"/>
        <v>1.7160000000000002</v>
      </c>
      <c r="K44" s="231">
        <f t="shared" si="13"/>
        <v>6.0060000000000002</v>
      </c>
      <c r="L44" s="231">
        <v>1</v>
      </c>
      <c r="M44" s="261">
        <f t="shared" si="9"/>
        <v>6.0060000000000002</v>
      </c>
      <c r="N44" s="466"/>
      <c r="O44" s="391"/>
    </row>
    <row r="45" spans="2:15" ht="15" customHeight="1" x14ac:dyDescent="0.25">
      <c r="B45" s="566"/>
      <c r="C45" s="572"/>
      <c r="D45" s="424"/>
      <c r="E45" s="363"/>
      <c r="F45" s="362"/>
      <c r="G45" s="20" t="s">
        <v>105</v>
      </c>
      <c r="H45" s="229">
        <v>0.78</v>
      </c>
      <c r="I45" s="229">
        <v>1.88</v>
      </c>
      <c r="J45" s="231">
        <f t="shared" si="11"/>
        <v>0.752</v>
      </c>
      <c r="K45" s="231">
        <f t="shared" si="13"/>
        <v>2.6319999999999997</v>
      </c>
      <c r="L45" s="231">
        <v>1</v>
      </c>
      <c r="M45" s="261">
        <f t="shared" si="9"/>
        <v>2.6319999999999997</v>
      </c>
      <c r="N45" s="466"/>
      <c r="O45" s="391"/>
    </row>
    <row r="46" spans="2:15" ht="15" customHeight="1" x14ac:dyDescent="0.25">
      <c r="B46" s="566"/>
      <c r="C46" s="572"/>
      <c r="D46" s="424"/>
      <c r="E46" s="363"/>
      <c r="F46" s="362" t="s">
        <v>350</v>
      </c>
      <c r="G46" s="64" t="s">
        <v>63</v>
      </c>
      <c r="H46" s="206">
        <v>1.52</v>
      </c>
      <c r="I46" s="206">
        <v>2.7</v>
      </c>
      <c r="J46" s="161">
        <v>6.11</v>
      </c>
      <c r="K46" s="231">
        <f t="shared" ref="K46" si="14">SUM(I46:J46)</f>
        <v>8.81</v>
      </c>
      <c r="L46" s="229">
        <v>1</v>
      </c>
      <c r="M46" s="261">
        <f>K46*L46</f>
        <v>8.81</v>
      </c>
      <c r="N46" s="466"/>
      <c r="O46" s="391"/>
    </row>
    <row r="47" spans="2:15" ht="15" customHeight="1" x14ac:dyDescent="0.25">
      <c r="B47" s="566"/>
      <c r="C47" s="572"/>
      <c r="D47" s="424"/>
      <c r="E47" s="363"/>
      <c r="F47" s="362"/>
      <c r="G47" s="21" t="s">
        <v>173</v>
      </c>
      <c r="H47" s="206">
        <v>0.24</v>
      </c>
      <c r="I47" s="206">
        <v>0.84</v>
      </c>
      <c r="J47" s="231">
        <f t="shared" ref="J47:J49" si="15">0.4*I47</f>
        <v>0.33600000000000002</v>
      </c>
      <c r="K47" s="231">
        <f>SUM(I47:J47)</f>
        <v>1.1759999999999999</v>
      </c>
      <c r="L47" s="229">
        <v>2</v>
      </c>
      <c r="M47" s="261">
        <f t="shared" ref="M47:M56" si="16">K47*L47</f>
        <v>2.3519999999999999</v>
      </c>
      <c r="N47" s="466"/>
      <c r="O47" s="391"/>
    </row>
    <row r="48" spans="2:15" ht="15" customHeight="1" x14ac:dyDescent="0.25">
      <c r="B48" s="566"/>
      <c r="C48" s="572"/>
      <c r="D48" s="424"/>
      <c r="E48" s="363"/>
      <c r="F48" s="477" t="s">
        <v>357</v>
      </c>
      <c r="G48" s="21" t="s">
        <v>124</v>
      </c>
      <c r="H48" s="229">
        <v>1.26</v>
      </c>
      <c r="I48" s="229">
        <v>3.81</v>
      </c>
      <c r="J48" s="231">
        <f t="shared" si="15"/>
        <v>1.524</v>
      </c>
      <c r="K48" s="231">
        <f t="shared" ref="K48" si="17">SUM(I48:J48)</f>
        <v>5.3339999999999996</v>
      </c>
      <c r="L48" s="229">
        <v>1</v>
      </c>
      <c r="M48" s="261">
        <f t="shared" si="16"/>
        <v>5.3339999999999996</v>
      </c>
      <c r="N48" s="466"/>
      <c r="O48" s="391"/>
    </row>
    <row r="49" spans="2:15" ht="15" customHeight="1" x14ac:dyDescent="0.25">
      <c r="B49" s="566"/>
      <c r="C49" s="572"/>
      <c r="D49" s="424"/>
      <c r="E49" s="363"/>
      <c r="F49" s="362"/>
      <c r="G49" s="21" t="s">
        <v>126</v>
      </c>
      <c r="H49" s="229">
        <v>0.83</v>
      </c>
      <c r="I49" s="229">
        <v>2.5499999999999998</v>
      </c>
      <c r="J49" s="231">
        <f t="shared" si="15"/>
        <v>1.02</v>
      </c>
      <c r="K49" s="231">
        <f t="shared" ref="K49" si="18">SUM(I49:J49)</f>
        <v>3.57</v>
      </c>
      <c r="L49" s="231">
        <v>1</v>
      </c>
      <c r="M49" s="261">
        <f t="shared" si="16"/>
        <v>3.57</v>
      </c>
      <c r="N49" s="466"/>
      <c r="O49" s="391"/>
    </row>
    <row r="50" spans="2:15" ht="15" customHeight="1" x14ac:dyDescent="0.25">
      <c r="B50" s="566"/>
      <c r="C50" s="572"/>
      <c r="D50" s="424"/>
      <c r="E50" s="363"/>
      <c r="F50" s="223" t="s">
        <v>10</v>
      </c>
      <c r="G50" s="364" t="s">
        <v>176</v>
      </c>
      <c r="H50" s="364"/>
      <c r="I50" s="364"/>
      <c r="J50" s="364"/>
      <c r="K50" s="231">
        <v>1.35</v>
      </c>
      <c r="L50" s="231">
        <v>1</v>
      </c>
      <c r="M50" s="261">
        <f t="shared" si="16"/>
        <v>1.35</v>
      </c>
      <c r="N50" s="466"/>
      <c r="O50" s="391"/>
    </row>
    <row r="51" spans="2:15" ht="15" customHeight="1" x14ac:dyDescent="0.25">
      <c r="B51" s="566"/>
      <c r="C51" s="572"/>
      <c r="D51" s="424"/>
      <c r="E51" s="363"/>
      <c r="F51" s="362" t="s">
        <v>383</v>
      </c>
      <c r="G51" s="21" t="s">
        <v>48</v>
      </c>
      <c r="H51" s="206">
        <v>0.43</v>
      </c>
      <c r="I51" s="229">
        <v>0.9</v>
      </c>
      <c r="J51" s="161">
        <f>0.4*I51</f>
        <v>0.36000000000000004</v>
      </c>
      <c r="K51" s="231">
        <f>SUM(I51:J51)</f>
        <v>1.26</v>
      </c>
      <c r="L51" s="231">
        <v>1</v>
      </c>
      <c r="M51" s="241">
        <f t="shared" si="16"/>
        <v>1.26</v>
      </c>
      <c r="N51" s="466"/>
      <c r="O51" s="391"/>
    </row>
    <row r="52" spans="2:15" ht="15" customHeight="1" x14ac:dyDescent="0.25">
      <c r="B52" s="566"/>
      <c r="C52" s="572"/>
      <c r="D52" s="424"/>
      <c r="E52" s="363"/>
      <c r="F52" s="362"/>
      <c r="G52" s="21" t="s">
        <v>47</v>
      </c>
      <c r="H52" s="229">
        <v>0.6</v>
      </c>
      <c r="I52" s="229">
        <v>0.9</v>
      </c>
      <c r="J52" s="161">
        <f>0.4*I52</f>
        <v>0.36000000000000004</v>
      </c>
      <c r="K52" s="231">
        <f>SUM(I52:J52)</f>
        <v>1.26</v>
      </c>
      <c r="L52" s="231">
        <v>1</v>
      </c>
      <c r="M52" s="241">
        <f t="shared" si="16"/>
        <v>1.26</v>
      </c>
      <c r="N52" s="466"/>
      <c r="O52" s="391"/>
    </row>
    <row r="53" spans="2:15" ht="15" customHeight="1" x14ac:dyDescent="0.25">
      <c r="B53" s="566"/>
      <c r="C53" s="572"/>
      <c r="D53" s="424"/>
      <c r="E53" s="363"/>
      <c r="F53" s="362" t="s">
        <v>384</v>
      </c>
      <c r="G53" s="21" t="s">
        <v>48</v>
      </c>
      <c r="H53" s="206">
        <v>0.43</v>
      </c>
      <c r="I53" s="229">
        <v>0.9</v>
      </c>
      <c r="J53" s="161">
        <f>0.4*I53</f>
        <v>0.36000000000000004</v>
      </c>
      <c r="K53" s="231">
        <f>SUM(I53:J53)</f>
        <v>1.26</v>
      </c>
      <c r="L53" s="231">
        <v>1</v>
      </c>
      <c r="M53" s="241">
        <f t="shared" si="16"/>
        <v>1.26</v>
      </c>
      <c r="N53" s="466"/>
      <c r="O53" s="391"/>
    </row>
    <row r="54" spans="2:15" ht="15" customHeight="1" x14ac:dyDescent="0.25">
      <c r="B54" s="566"/>
      <c r="C54" s="572"/>
      <c r="D54" s="424"/>
      <c r="E54" s="363"/>
      <c r="F54" s="362"/>
      <c r="G54" s="21" t="s">
        <v>47</v>
      </c>
      <c r="H54" s="229">
        <v>0.6</v>
      </c>
      <c r="I54" s="229">
        <v>0.9</v>
      </c>
      <c r="J54" s="161">
        <f>0.4*I54</f>
        <v>0.36000000000000004</v>
      </c>
      <c r="K54" s="231">
        <f>SUM(I54:J54)</f>
        <v>1.26</v>
      </c>
      <c r="L54" s="231">
        <v>1</v>
      </c>
      <c r="M54" s="241">
        <f t="shared" si="16"/>
        <v>1.26</v>
      </c>
      <c r="N54" s="466"/>
      <c r="O54" s="391"/>
    </row>
    <row r="55" spans="2:15" ht="15" customHeight="1" x14ac:dyDescent="0.25">
      <c r="B55" s="566"/>
      <c r="C55" s="572"/>
      <c r="D55" s="424"/>
      <c r="E55" s="363"/>
      <c r="F55" s="477" t="s">
        <v>392</v>
      </c>
      <c r="G55" s="21" t="s">
        <v>12</v>
      </c>
      <c r="H55" s="229">
        <v>1.1000000000000001</v>
      </c>
      <c r="I55" s="229">
        <v>1.1000000000000001</v>
      </c>
      <c r="J55" s="231">
        <f t="shared" ref="J55:J56" si="19">0.4*I55</f>
        <v>0.44000000000000006</v>
      </c>
      <c r="K55" s="231">
        <f t="shared" ref="K55:K61" si="20">SUM(I55:J55)</f>
        <v>1.54</v>
      </c>
      <c r="L55" s="229">
        <v>1</v>
      </c>
      <c r="M55" s="241">
        <f t="shared" si="16"/>
        <v>1.54</v>
      </c>
      <c r="N55" s="466"/>
      <c r="O55" s="391"/>
    </row>
    <row r="56" spans="2:15" ht="15" customHeight="1" x14ac:dyDescent="0.25">
      <c r="B56" s="566"/>
      <c r="C56" s="572"/>
      <c r="D56" s="424"/>
      <c r="E56" s="363"/>
      <c r="F56" s="362"/>
      <c r="G56" s="21" t="s">
        <v>173</v>
      </c>
      <c r="H56" s="206">
        <v>0.24</v>
      </c>
      <c r="I56" s="206">
        <v>0.84</v>
      </c>
      <c r="J56" s="231">
        <f t="shared" si="19"/>
        <v>0.33600000000000002</v>
      </c>
      <c r="K56" s="231">
        <f t="shared" si="20"/>
        <v>1.1759999999999999</v>
      </c>
      <c r="L56" s="229">
        <v>1</v>
      </c>
      <c r="M56" s="261">
        <f t="shared" si="16"/>
        <v>1.1759999999999999</v>
      </c>
      <c r="N56" s="466"/>
      <c r="O56" s="391"/>
    </row>
    <row r="57" spans="2:15" ht="15" customHeight="1" x14ac:dyDescent="0.25">
      <c r="B57" s="566"/>
      <c r="C57" s="572"/>
      <c r="D57" s="424"/>
      <c r="E57" s="363"/>
      <c r="F57" s="362"/>
      <c r="G57" s="21" t="s">
        <v>174</v>
      </c>
      <c r="H57" s="206">
        <v>0.42</v>
      </c>
      <c r="I57" s="206">
        <v>1.04</v>
      </c>
      <c r="J57" s="231">
        <f>0.4*I57</f>
        <v>0.41600000000000004</v>
      </c>
      <c r="K57" s="231">
        <f t="shared" si="20"/>
        <v>1.456</v>
      </c>
      <c r="L57" s="229">
        <v>1</v>
      </c>
      <c r="M57" s="261">
        <f>K57*L57</f>
        <v>1.456</v>
      </c>
      <c r="N57" s="466"/>
      <c r="O57" s="391"/>
    </row>
    <row r="58" spans="2:15" ht="15" customHeight="1" x14ac:dyDescent="0.25">
      <c r="B58" s="566"/>
      <c r="C58" s="572"/>
      <c r="D58" s="424"/>
      <c r="E58" s="363"/>
      <c r="F58" s="477" t="s">
        <v>393</v>
      </c>
      <c r="G58" s="21" t="s">
        <v>12</v>
      </c>
      <c r="H58" s="229">
        <v>1.1000000000000001</v>
      </c>
      <c r="I58" s="229">
        <v>1.1000000000000001</v>
      </c>
      <c r="J58" s="231">
        <f t="shared" ref="J58:J59" si="21">0.4*I58</f>
        <v>0.44000000000000006</v>
      </c>
      <c r="K58" s="231">
        <f t="shared" si="20"/>
        <v>1.54</v>
      </c>
      <c r="L58" s="229">
        <v>1</v>
      </c>
      <c r="M58" s="241">
        <f t="shared" ref="M58:M59" si="22">K58*L58</f>
        <v>1.54</v>
      </c>
      <c r="N58" s="466"/>
      <c r="O58" s="391"/>
    </row>
    <row r="59" spans="2:15" ht="15" customHeight="1" x14ac:dyDescent="0.25">
      <c r="B59" s="566"/>
      <c r="C59" s="572"/>
      <c r="D59" s="424"/>
      <c r="E59" s="363"/>
      <c r="F59" s="362"/>
      <c r="G59" s="21" t="s">
        <v>173</v>
      </c>
      <c r="H59" s="206">
        <v>0.24</v>
      </c>
      <c r="I59" s="206">
        <v>0.84</v>
      </c>
      <c r="J59" s="231">
        <f t="shared" si="21"/>
        <v>0.33600000000000002</v>
      </c>
      <c r="K59" s="231">
        <f t="shared" si="20"/>
        <v>1.1759999999999999</v>
      </c>
      <c r="L59" s="229">
        <v>1</v>
      </c>
      <c r="M59" s="261">
        <f t="shared" si="22"/>
        <v>1.1759999999999999</v>
      </c>
      <c r="N59" s="466"/>
      <c r="O59" s="391"/>
    </row>
    <row r="60" spans="2:15" ht="15" customHeight="1" x14ac:dyDescent="0.25">
      <c r="B60" s="566"/>
      <c r="C60" s="572"/>
      <c r="D60" s="424"/>
      <c r="E60" s="363"/>
      <c r="F60" s="362"/>
      <c r="G60" s="21" t="s">
        <v>174</v>
      </c>
      <c r="H60" s="206">
        <v>0.42</v>
      </c>
      <c r="I60" s="206">
        <v>1.04</v>
      </c>
      <c r="J60" s="231">
        <f>0.4*I60</f>
        <v>0.41600000000000004</v>
      </c>
      <c r="K60" s="231">
        <f t="shared" si="20"/>
        <v>1.456</v>
      </c>
      <c r="L60" s="229">
        <v>1</v>
      </c>
      <c r="M60" s="261">
        <f>K60*L60</f>
        <v>1.456</v>
      </c>
      <c r="N60" s="466"/>
      <c r="O60" s="391"/>
    </row>
    <row r="61" spans="2:15" ht="15" customHeight="1" x14ac:dyDescent="0.25">
      <c r="B61" s="566"/>
      <c r="C61" s="572"/>
      <c r="D61" s="424"/>
      <c r="E61" s="507" t="s">
        <v>351</v>
      </c>
      <c r="F61" s="477" t="s">
        <v>358</v>
      </c>
      <c r="G61" s="20" t="s">
        <v>105</v>
      </c>
      <c r="H61" s="229">
        <v>0.78</v>
      </c>
      <c r="I61" s="229">
        <v>1.88</v>
      </c>
      <c r="J61" s="231">
        <f t="shared" ref="J61" si="23">0.4*I61</f>
        <v>0.752</v>
      </c>
      <c r="K61" s="231">
        <f t="shared" si="20"/>
        <v>2.6319999999999997</v>
      </c>
      <c r="L61" s="231">
        <v>2</v>
      </c>
      <c r="M61" s="261">
        <f t="shared" ref="M61:M71" si="24">K61*L61</f>
        <v>5.2639999999999993</v>
      </c>
      <c r="N61" s="466"/>
      <c r="O61" s="391"/>
    </row>
    <row r="62" spans="2:15" ht="15" customHeight="1" x14ac:dyDescent="0.25">
      <c r="B62" s="566"/>
      <c r="C62" s="572"/>
      <c r="D62" s="424"/>
      <c r="E62" s="507"/>
      <c r="F62" s="362"/>
      <c r="G62" s="545" t="s">
        <v>353</v>
      </c>
      <c r="H62" s="545"/>
      <c r="I62" s="545"/>
      <c r="J62" s="545"/>
      <c r="K62" s="221">
        <v>1.3</v>
      </c>
      <c r="L62" s="231">
        <v>2</v>
      </c>
      <c r="M62" s="261">
        <f t="shared" si="24"/>
        <v>2.6</v>
      </c>
      <c r="N62" s="466"/>
      <c r="O62" s="391"/>
    </row>
    <row r="63" spans="2:15" ht="15" customHeight="1" x14ac:dyDescent="0.25">
      <c r="B63" s="566"/>
      <c r="C63" s="572"/>
      <c r="D63" s="424"/>
      <c r="E63" s="507"/>
      <c r="F63" s="223" t="s">
        <v>352</v>
      </c>
      <c r="G63" s="21" t="s">
        <v>126</v>
      </c>
      <c r="H63" s="229">
        <v>0.83</v>
      </c>
      <c r="I63" s="229">
        <v>2.5499999999999998</v>
      </c>
      <c r="J63" s="231">
        <f t="shared" ref="J63" si="25">0.4*I63</f>
        <v>1.02</v>
      </c>
      <c r="K63" s="231">
        <f t="shared" ref="K63" si="26">SUM(I63:J63)</f>
        <v>3.57</v>
      </c>
      <c r="L63" s="231">
        <v>4</v>
      </c>
      <c r="M63" s="261">
        <f t="shared" si="24"/>
        <v>14.28</v>
      </c>
      <c r="N63" s="466"/>
      <c r="O63" s="391"/>
    </row>
    <row r="64" spans="2:15" ht="15" customHeight="1" x14ac:dyDescent="0.25">
      <c r="B64" s="566"/>
      <c r="C64" s="572"/>
      <c r="D64" s="424"/>
      <c r="E64" s="507"/>
      <c r="F64" s="223" t="s">
        <v>10</v>
      </c>
      <c r="G64" s="364" t="s">
        <v>176</v>
      </c>
      <c r="H64" s="364"/>
      <c r="I64" s="364"/>
      <c r="J64" s="364"/>
      <c r="K64" s="231">
        <v>1.35</v>
      </c>
      <c r="L64" s="231">
        <v>1</v>
      </c>
      <c r="M64" s="261">
        <f t="shared" si="24"/>
        <v>1.35</v>
      </c>
      <c r="N64" s="466"/>
      <c r="O64" s="391"/>
    </row>
    <row r="65" spans="2:15" ht="15" customHeight="1" x14ac:dyDescent="0.25">
      <c r="B65" s="566"/>
      <c r="C65" s="572"/>
      <c r="D65" s="424"/>
      <c r="E65" s="362" t="s">
        <v>210</v>
      </c>
      <c r="F65" s="362"/>
      <c r="G65" s="21" t="s">
        <v>48</v>
      </c>
      <c r="H65" s="206">
        <v>0.43</v>
      </c>
      <c r="I65" s="229">
        <v>0.9</v>
      </c>
      <c r="J65" s="161">
        <f>0.4*I65</f>
        <v>0.36000000000000004</v>
      </c>
      <c r="K65" s="231">
        <f>SUM(I65:J65)</f>
        <v>1.26</v>
      </c>
      <c r="L65" s="231">
        <v>2</v>
      </c>
      <c r="M65" s="241">
        <f t="shared" si="24"/>
        <v>2.52</v>
      </c>
      <c r="N65" s="466"/>
      <c r="O65" s="391"/>
    </row>
    <row r="66" spans="2:15" ht="15" customHeight="1" x14ac:dyDescent="0.25">
      <c r="B66" s="566"/>
      <c r="C66" s="572"/>
      <c r="D66" s="424"/>
      <c r="E66" s="362"/>
      <c r="F66" s="362"/>
      <c r="G66" s="21" t="s">
        <v>47</v>
      </c>
      <c r="H66" s="229">
        <v>0.6</v>
      </c>
      <c r="I66" s="229">
        <v>0.9</v>
      </c>
      <c r="J66" s="161">
        <f t="shared" ref="J66:J71" si="27">0.4*I66</f>
        <v>0.36000000000000004</v>
      </c>
      <c r="K66" s="231">
        <f t="shared" ref="K66:K67" si="28">SUM(I66:J66)</f>
        <v>1.26</v>
      </c>
      <c r="L66" s="231">
        <v>2</v>
      </c>
      <c r="M66" s="241">
        <f t="shared" si="24"/>
        <v>2.52</v>
      </c>
      <c r="N66" s="466"/>
      <c r="O66" s="391"/>
    </row>
    <row r="67" spans="2:15" ht="15" customHeight="1" x14ac:dyDescent="0.25">
      <c r="B67" s="566"/>
      <c r="C67" s="572"/>
      <c r="D67" s="424"/>
      <c r="E67" s="362"/>
      <c r="F67" s="362"/>
      <c r="G67" s="21" t="s">
        <v>49</v>
      </c>
      <c r="H67" s="206">
        <v>0.13</v>
      </c>
      <c r="I67" s="229">
        <v>0.4</v>
      </c>
      <c r="J67" s="161">
        <f t="shared" si="27"/>
        <v>0.16000000000000003</v>
      </c>
      <c r="K67" s="231">
        <f t="shared" si="28"/>
        <v>0.56000000000000005</v>
      </c>
      <c r="L67" s="231">
        <v>2</v>
      </c>
      <c r="M67" s="241">
        <f t="shared" si="24"/>
        <v>1.1200000000000001</v>
      </c>
      <c r="N67" s="466"/>
      <c r="O67" s="391"/>
    </row>
    <row r="68" spans="2:15" ht="15" customHeight="1" x14ac:dyDescent="0.25">
      <c r="B68" s="566"/>
      <c r="C68" s="572"/>
      <c r="D68" s="424"/>
      <c r="E68" s="362"/>
      <c r="F68" s="362"/>
      <c r="G68" s="21" t="s">
        <v>75</v>
      </c>
      <c r="H68" s="206">
        <v>0.43</v>
      </c>
      <c r="I68" s="229">
        <v>2.8</v>
      </c>
      <c r="J68" s="161">
        <f t="shared" si="27"/>
        <v>1.1199999999999999</v>
      </c>
      <c r="K68" s="231">
        <f>SUM(I68:J68)</f>
        <v>3.92</v>
      </c>
      <c r="L68" s="231">
        <v>1</v>
      </c>
      <c r="M68" s="241">
        <f t="shared" si="24"/>
        <v>3.92</v>
      </c>
      <c r="N68" s="466"/>
      <c r="O68" s="391"/>
    </row>
    <row r="69" spans="2:15" ht="15" customHeight="1" x14ac:dyDescent="0.25">
      <c r="B69" s="566"/>
      <c r="C69" s="572"/>
      <c r="D69" s="424"/>
      <c r="E69" s="362"/>
      <c r="F69" s="362"/>
      <c r="G69" s="21" t="s">
        <v>76</v>
      </c>
      <c r="H69" s="229">
        <v>0.6</v>
      </c>
      <c r="I69" s="229">
        <v>1.95</v>
      </c>
      <c r="J69" s="161">
        <f t="shared" si="27"/>
        <v>0.78</v>
      </c>
      <c r="K69" s="231">
        <f>SUM(I69:J69)</f>
        <v>2.73</v>
      </c>
      <c r="L69" s="231">
        <v>1</v>
      </c>
      <c r="M69" s="241">
        <f t="shared" si="24"/>
        <v>2.73</v>
      </c>
      <c r="N69" s="466"/>
      <c r="O69" s="391"/>
    </row>
    <row r="70" spans="2:15" ht="15" customHeight="1" x14ac:dyDescent="0.25">
      <c r="B70" s="566"/>
      <c r="C70" s="572"/>
      <c r="D70" s="424"/>
      <c r="E70" s="362" t="s">
        <v>211</v>
      </c>
      <c r="F70" s="362"/>
      <c r="G70" s="21" t="s">
        <v>48</v>
      </c>
      <c r="H70" s="206">
        <v>0.43</v>
      </c>
      <c r="I70" s="229">
        <v>0.9</v>
      </c>
      <c r="J70" s="161">
        <f t="shared" si="27"/>
        <v>0.36000000000000004</v>
      </c>
      <c r="K70" s="231">
        <f t="shared" ref="K70:K73" si="29">SUM(I70:J70)</f>
        <v>1.26</v>
      </c>
      <c r="L70" s="231">
        <v>2</v>
      </c>
      <c r="M70" s="241">
        <f t="shared" si="24"/>
        <v>2.52</v>
      </c>
      <c r="N70" s="466"/>
      <c r="O70" s="391"/>
    </row>
    <row r="71" spans="2:15" ht="15" customHeight="1" x14ac:dyDescent="0.25">
      <c r="B71" s="566"/>
      <c r="C71" s="572"/>
      <c r="D71" s="424"/>
      <c r="E71" s="362"/>
      <c r="F71" s="362"/>
      <c r="G71" s="21" t="s">
        <v>47</v>
      </c>
      <c r="H71" s="229">
        <v>0.6</v>
      </c>
      <c r="I71" s="229">
        <v>0.9</v>
      </c>
      <c r="J71" s="161">
        <f t="shared" si="27"/>
        <v>0.36000000000000004</v>
      </c>
      <c r="K71" s="231">
        <f t="shared" si="29"/>
        <v>1.26</v>
      </c>
      <c r="L71" s="231">
        <v>2</v>
      </c>
      <c r="M71" s="241">
        <f t="shared" si="24"/>
        <v>2.52</v>
      </c>
      <c r="N71" s="466"/>
      <c r="O71" s="391"/>
    </row>
    <row r="72" spans="2:15" ht="15" customHeight="1" x14ac:dyDescent="0.25">
      <c r="B72" s="566"/>
      <c r="C72" s="572"/>
      <c r="D72" s="424"/>
      <c r="E72" s="362"/>
      <c r="F72" s="362"/>
      <c r="G72" s="21" t="s">
        <v>75</v>
      </c>
      <c r="H72" s="206">
        <v>0.43</v>
      </c>
      <c r="I72" s="229">
        <v>2.8</v>
      </c>
      <c r="J72" s="161">
        <f>0.4*I72</f>
        <v>1.1199999999999999</v>
      </c>
      <c r="K72" s="231">
        <f t="shared" si="29"/>
        <v>3.92</v>
      </c>
      <c r="L72" s="231">
        <v>1</v>
      </c>
      <c r="M72" s="241">
        <f>K72*L72</f>
        <v>3.92</v>
      </c>
      <c r="N72" s="466"/>
      <c r="O72" s="391"/>
    </row>
    <row r="73" spans="2:15" ht="15" customHeight="1" x14ac:dyDescent="0.25">
      <c r="B73" s="566"/>
      <c r="C73" s="572"/>
      <c r="D73" s="424"/>
      <c r="E73" s="362"/>
      <c r="F73" s="362"/>
      <c r="G73" s="21" t="s">
        <v>76</v>
      </c>
      <c r="H73" s="229">
        <v>0.6</v>
      </c>
      <c r="I73" s="229">
        <v>1.95</v>
      </c>
      <c r="J73" s="161">
        <f>0.4*I73</f>
        <v>0.78</v>
      </c>
      <c r="K73" s="231">
        <f t="shared" si="29"/>
        <v>2.73</v>
      </c>
      <c r="L73" s="231">
        <v>1</v>
      </c>
      <c r="M73" s="241">
        <f>K73*L73</f>
        <v>2.73</v>
      </c>
      <c r="N73" s="466"/>
      <c r="O73" s="391"/>
    </row>
    <row r="74" spans="2:15" ht="15" customHeight="1" x14ac:dyDescent="0.25">
      <c r="B74" s="566"/>
      <c r="C74" s="572"/>
      <c r="D74" s="424"/>
      <c r="E74" s="563" t="s">
        <v>10</v>
      </c>
      <c r="F74" s="563"/>
      <c r="G74" s="364" t="s">
        <v>176</v>
      </c>
      <c r="H74" s="364"/>
      <c r="I74" s="364"/>
      <c r="J74" s="364"/>
      <c r="K74" s="231">
        <v>3</v>
      </c>
      <c r="L74" s="231">
        <v>1</v>
      </c>
      <c r="M74" s="261">
        <f t="shared" ref="M74:M76" si="30">K74*L74</f>
        <v>3</v>
      </c>
      <c r="N74" s="466"/>
      <c r="O74" s="391"/>
    </row>
    <row r="75" spans="2:15" ht="15.75" customHeight="1" thickBot="1" x14ac:dyDescent="0.3">
      <c r="B75" s="566"/>
      <c r="C75" s="573"/>
      <c r="D75" s="425"/>
      <c r="E75" s="564" t="s">
        <v>164</v>
      </c>
      <c r="F75" s="564"/>
      <c r="G75" s="346" t="s">
        <v>182</v>
      </c>
      <c r="H75" s="346"/>
      <c r="I75" s="346"/>
      <c r="J75" s="346"/>
      <c r="K75" s="326">
        <v>3</v>
      </c>
      <c r="L75" s="326">
        <v>1</v>
      </c>
      <c r="M75" s="44">
        <f t="shared" si="30"/>
        <v>3</v>
      </c>
      <c r="N75" s="467"/>
      <c r="O75" s="391"/>
    </row>
    <row r="76" spans="2:15" ht="15" customHeight="1" x14ac:dyDescent="0.25">
      <c r="B76" s="566"/>
      <c r="C76" s="589" t="s">
        <v>360</v>
      </c>
      <c r="D76" s="460" t="s">
        <v>361</v>
      </c>
      <c r="E76" s="377"/>
      <c r="F76" s="377"/>
      <c r="G76" s="366" t="s">
        <v>413</v>
      </c>
      <c r="H76" s="366"/>
      <c r="I76" s="366"/>
      <c r="J76" s="366"/>
      <c r="K76" s="329">
        <v>1023.84</v>
      </c>
      <c r="L76" s="329">
        <v>1</v>
      </c>
      <c r="M76" s="319">
        <f t="shared" si="30"/>
        <v>1023.84</v>
      </c>
      <c r="N76" s="468">
        <f>SUM(M76:M88)</f>
        <v>1299.06</v>
      </c>
      <c r="O76" s="391"/>
    </row>
    <row r="77" spans="2:15" ht="15" customHeight="1" x14ac:dyDescent="0.25">
      <c r="B77" s="566"/>
      <c r="C77" s="590"/>
      <c r="D77" s="424"/>
      <c r="E77" s="363"/>
      <c r="F77" s="363"/>
      <c r="G77" s="364" t="s">
        <v>412</v>
      </c>
      <c r="H77" s="364"/>
      <c r="I77" s="364"/>
      <c r="J77" s="364"/>
      <c r="K77" s="322">
        <v>26.82</v>
      </c>
      <c r="L77" s="322">
        <v>1</v>
      </c>
      <c r="M77" s="320">
        <f t="shared" ref="M77" si="31">K77*L77</f>
        <v>26.82</v>
      </c>
      <c r="N77" s="469"/>
      <c r="O77" s="391"/>
    </row>
    <row r="78" spans="2:15" ht="15" customHeight="1" thickBot="1" x14ac:dyDescent="0.3">
      <c r="B78" s="566"/>
      <c r="C78" s="590"/>
      <c r="D78" s="446" t="s">
        <v>36</v>
      </c>
      <c r="E78" s="378"/>
      <c r="F78" s="378"/>
      <c r="G78" s="432" t="s">
        <v>411</v>
      </c>
      <c r="H78" s="403"/>
      <c r="I78" s="403"/>
      <c r="J78" s="403"/>
      <c r="K78" s="323">
        <v>200</v>
      </c>
      <c r="L78" s="325">
        <v>1</v>
      </c>
      <c r="M78" s="328">
        <f>K78*L78</f>
        <v>200</v>
      </c>
      <c r="N78" s="469"/>
      <c r="O78" s="391"/>
    </row>
    <row r="79" spans="2:15" ht="15" customHeight="1" x14ac:dyDescent="0.25">
      <c r="B79" s="566"/>
      <c r="C79" s="590"/>
      <c r="D79" s="458" t="s">
        <v>208</v>
      </c>
      <c r="E79" s="368"/>
      <c r="F79" s="368" t="s">
        <v>210</v>
      </c>
      <c r="G79" s="63" t="s">
        <v>48</v>
      </c>
      <c r="H79" s="75">
        <v>0.43</v>
      </c>
      <c r="I79" s="324">
        <v>0.9</v>
      </c>
      <c r="J79" s="57">
        <f>0.4*I79</f>
        <v>0.36000000000000004</v>
      </c>
      <c r="K79" s="321">
        <f>SUM(I79:J79)</f>
        <v>1.26</v>
      </c>
      <c r="L79" s="321">
        <v>6</v>
      </c>
      <c r="M79" s="327">
        <f t="shared" ref="M79:M105" si="32">K79*L79</f>
        <v>7.5600000000000005</v>
      </c>
      <c r="N79" s="466"/>
      <c r="O79" s="391"/>
    </row>
    <row r="80" spans="2:15" ht="15" customHeight="1" x14ac:dyDescent="0.25">
      <c r="B80" s="566"/>
      <c r="C80" s="590"/>
      <c r="D80" s="424"/>
      <c r="E80" s="363"/>
      <c r="F80" s="363"/>
      <c r="G80" s="21" t="s">
        <v>47</v>
      </c>
      <c r="H80" s="229">
        <v>0.6</v>
      </c>
      <c r="I80" s="229">
        <v>0.9</v>
      </c>
      <c r="J80" s="161">
        <f t="shared" ref="J80:J105" si="33">0.4*I80</f>
        <v>0.36000000000000004</v>
      </c>
      <c r="K80" s="231">
        <f t="shared" ref="K80:K86" si="34">SUM(I80:J80)</f>
        <v>1.26</v>
      </c>
      <c r="L80" s="231">
        <v>6</v>
      </c>
      <c r="M80" s="227">
        <f t="shared" si="32"/>
        <v>7.5600000000000005</v>
      </c>
      <c r="N80" s="466"/>
      <c r="O80" s="391"/>
    </row>
    <row r="81" spans="2:15" ht="15" customHeight="1" x14ac:dyDescent="0.25">
      <c r="B81" s="566"/>
      <c r="C81" s="590"/>
      <c r="D81" s="424"/>
      <c r="E81" s="363"/>
      <c r="F81" s="363"/>
      <c r="G81" s="21" t="s">
        <v>49</v>
      </c>
      <c r="H81" s="206">
        <v>0.13</v>
      </c>
      <c r="I81" s="229">
        <v>0.4</v>
      </c>
      <c r="J81" s="161">
        <f t="shared" si="33"/>
        <v>0.16000000000000003</v>
      </c>
      <c r="K81" s="231">
        <f t="shared" si="34"/>
        <v>0.56000000000000005</v>
      </c>
      <c r="L81" s="231">
        <v>6</v>
      </c>
      <c r="M81" s="227">
        <f t="shared" si="32"/>
        <v>3.3600000000000003</v>
      </c>
      <c r="N81" s="466"/>
      <c r="O81" s="391"/>
    </row>
    <row r="82" spans="2:15" ht="15" customHeight="1" x14ac:dyDescent="0.25">
      <c r="B82" s="566"/>
      <c r="C82" s="590"/>
      <c r="D82" s="424"/>
      <c r="E82" s="363"/>
      <c r="F82" s="363"/>
      <c r="G82" s="21" t="s">
        <v>75</v>
      </c>
      <c r="H82" s="206">
        <v>0.43</v>
      </c>
      <c r="I82" s="229">
        <v>2.8</v>
      </c>
      <c r="J82" s="161">
        <f t="shared" si="33"/>
        <v>1.1199999999999999</v>
      </c>
      <c r="K82" s="231">
        <f>SUM(I82:J82)</f>
        <v>3.92</v>
      </c>
      <c r="L82" s="231">
        <v>1</v>
      </c>
      <c r="M82" s="227">
        <f t="shared" si="32"/>
        <v>3.92</v>
      </c>
      <c r="N82" s="466"/>
      <c r="O82" s="391"/>
    </row>
    <row r="83" spans="2:15" ht="15" customHeight="1" x14ac:dyDescent="0.25">
      <c r="B83" s="566"/>
      <c r="C83" s="590"/>
      <c r="D83" s="424"/>
      <c r="E83" s="363"/>
      <c r="F83" s="363"/>
      <c r="G83" s="21" t="s">
        <v>76</v>
      </c>
      <c r="H83" s="229">
        <v>0.6</v>
      </c>
      <c r="I83" s="229">
        <v>1.95</v>
      </c>
      <c r="J83" s="161">
        <f t="shared" si="33"/>
        <v>0.78</v>
      </c>
      <c r="K83" s="231">
        <f>SUM(I83:J83)</f>
        <v>2.73</v>
      </c>
      <c r="L83" s="231">
        <v>1</v>
      </c>
      <c r="M83" s="227">
        <f t="shared" si="32"/>
        <v>2.73</v>
      </c>
      <c r="N83" s="466"/>
      <c r="O83" s="391"/>
    </row>
    <row r="84" spans="2:15" ht="15" customHeight="1" x14ac:dyDescent="0.25">
      <c r="B84" s="566"/>
      <c r="C84" s="590"/>
      <c r="D84" s="424"/>
      <c r="E84" s="363"/>
      <c r="F84" s="363"/>
      <c r="G84" s="364" t="s">
        <v>176</v>
      </c>
      <c r="H84" s="364"/>
      <c r="I84" s="364"/>
      <c r="J84" s="364"/>
      <c r="K84" s="231">
        <v>1.5</v>
      </c>
      <c r="L84" s="231">
        <v>1</v>
      </c>
      <c r="M84" s="222">
        <f t="shared" si="32"/>
        <v>1.5</v>
      </c>
      <c r="N84" s="466"/>
      <c r="O84" s="391"/>
    </row>
    <row r="85" spans="2:15" ht="15" customHeight="1" x14ac:dyDescent="0.25">
      <c r="B85" s="566"/>
      <c r="C85" s="590"/>
      <c r="D85" s="424"/>
      <c r="E85" s="363"/>
      <c r="F85" s="362" t="s">
        <v>211</v>
      </c>
      <c r="G85" s="21" t="s">
        <v>48</v>
      </c>
      <c r="H85" s="206">
        <v>0.43</v>
      </c>
      <c r="I85" s="229">
        <v>0.9</v>
      </c>
      <c r="J85" s="161">
        <f t="shared" si="33"/>
        <v>0.36000000000000004</v>
      </c>
      <c r="K85" s="231">
        <f t="shared" si="34"/>
        <v>1.26</v>
      </c>
      <c r="L85" s="231">
        <v>6</v>
      </c>
      <c r="M85" s="227">
        <f t="shared" si="32"/>
        <v>7.5600000000000005</v>
      </c>
      <c r="N85" s="466"/>
      <c r="O85" s="391"/>
    </row>
    <row r="86" spans="2:15" ht="15" customHeight="1" x14ac:dyDescent="0.25">
      <c r="B86" s="566"/>
      <c r="C86" s="590"/>
      <c r="D86" s="424"/>
      <c r="E86" s="363"/>
      <c r="F86" s="362"/>
      <c r="G86" s="21" t="s">
        <v>47</v>
      </c>
      <c r="H86" s="229">
        <v>0.6</v>
      </c>
      <c r="I86" s="229">
        <v>0.9</v>
      </c>
      <c r="J86" s="161">
        <f t="shared" si="33"/>
        <v>0.36000000000000004</v>
      </c>
      <c r="K86" s="231">
        <f t="shared" si="34"/>
        <v>1.26</v>
      </c>
      <c r="L86" s="231">
        <v>6</v>
      </c>
      <c r="M86" s="227">
        <f t="shared" si="32"/>
        <v>7.5600000000000005</v>
      </c>
      <c r="N86" s="466"/>
      <c r="O86" s="391"/>
    </row>
    <row r="87" spans="2:15" ht="15" customHeight="1" x14ac:dyDescent="0.25">
      <c r="B87" s="566"/>
      <c r="C87" s="590"/>
      <c r="D87" s="424"/>
      <c r="E87" s="363"/>
      <c r="F87" s="362"/>
      <c r="G87" s="21" t="s">
        <v>75</v>
      </c>
      <c r="H87" s="206">
        <v>0.43</v>
      </c>
      <c r="I87" s="229">
        <v>2.8</v>
      </c>
      <c r="J87" s="161">
        <f t="shared" si="33"/>
        <v>1.1199999999999999</v>
      </c>
      <c r="K87" s="231">
        <f t="shared" ref="K87:K88" si="35">SUM(I87:J87)</f>
        <v>3.92</v>
      </c>
      <c r="L87" s="231">
        <v>1</v>
      </c>
      <c r="M87" s="227">
        <f t="shared" si="32"/>
        <v>3.92</v>
      </c>
      <c r="N87" s="466"/>
      <c r="O87" s="391"/>
    </row>
    <row r="88" spans="2:15" ht="15.75" customHeight="1" thickBot="1" x14ac:dyDescent="0.3">
      <c r="B88" s="566"/>
      <c r="C88" s="591"/>
      <c r="D88" s="446"/>
      <c r="E88" s="378"/>
      <c r="F88" s="402"/>
      <c r="G88" s="50" t="s">
        <v>76</v>
      </c>
      <c r="H88" s="235">
        <v>0.6</v>
      </c>
      <c r="I88" s="235">
        <v>1.95</v>
      </c>
      <c r="J88" s="19">
        <f t="shared" si="33"/>
        <v>0.78</v>
      </c>
      <c r="K88" s="234">
        <f t="shared" si="35"/>
        <v>2.73</v>
      </c>
      <c r="L88" s="234">
        <v>1</v>
      </c>
      <c r="M88" s="29">
        <f t="shared" si="32"/>
        <v>2.73</v>
      </c>
      <c r="N88" s="467"/>
      <c r="O88" s="391"/>
    </row>
    <row r="89" spans="2:15" ht="15.75" customHeight="1" x14ac:dyDescent="0.25">
      <c r="B89" s="567"/>
      <c r="C89" s="586" t="s">
        <v>291</v>
      </c>
      <c r="D89" s="461" t="s">
        <v>379</v>
      </c>
      <c r="E89" s="377"/>
      <c r="F89" s="218" t="s">
        <v>23</v>
      </c>
      <c r="G89" s="366" t="s">
        <v>203</v>
      </c>
      <c r="H89" s="366"/>
      <c r="I89" s="366"/>
      <c r="J89" s="366"/>
      <c r="K89" s="184">
        <v>5</v>
      </c>
      <c r="L89" s="184">
        <v>1</v>
      </c>
      <c r="M89" s="211">
        <f t="shared" si="32"/>
        <v>5</v>
      </c>
      <c r="N89" s="465">
        <f>SUM(M89:M127)</f>
        <v>407.81199999999995</v>
      </c>
      <c r="O89" s="390"/>
    </row>
    <row r="90" spans="2:15" ht="15.75" customHeight="1" x14ac:dyDescent="0.25">
      <c r="B90" s="567"/>
      <c r="C90" s="587"/>
      <c r="D90" s="561"/>
      <c r="E90" s="363"/>
      <c r="F90" s="362" t="s">
        <v>24</v>
      </c>
      <c r="G90" s="21" t="s">
        <v>48</v>
      </c>
      <c r="H90" s="206">
        <v>0.43</v>
      </c>
      <c r="I90" s="209">
        <v>0.9</v>
      </c>
      <c r="J90" s="161">
        <f t="shared" ref="J90:J91" si="36">0.4*I90</f>
        <v>0.36000000000000004</v>
      </c>
      <c r="K90" s="208">
        <f t="shared" ref="K90:K91" si="37">SUM(I90:J90)</f>
        <v>1.26</v>
      </c>
      <c r="L90" s="208">
        <v>1</v>
      </c>
      <c r="M90" s="219">
        <f t="shared" si="32"/>
        <v>1.26</v>
      </c>
      <c r="N90" s="466"/>
      <c r="O90" s="390"/>
    </row>
    <row r="91" spans="2:15" ht="15.75" customHeight="1" x14ac:dyDescent="0.25">
      <c r="B91" s="567"/>
      <c r="C91" s="587"/>
      <c r="D91" s="561"/>
      <c r="E91" s="363"/>
      <c r="F91" s="362"/>
      <c r="G91" s="21" t="s">
        <v>47</v>
      </c>
      <c r="H91" s="209">
        <v>0.6</v>
      </c>
      <c r="I91" s="209">
        <v>0.9</v>
      </c>
      <c r="J91" s="161">
        <f t="shared" si="36"/>
        <v>0.36000000000000004</v>
      </c>
      <c r="K91" s="208">
        <f t="shared" si="37"/>
        <v>1.26</v>
      </c>
      <c r="L91" s="208">
        <v>1</v>
      </c>
      <c r="M91" s="219">
        <f t="shared" si="32"/>
        <v>1.26</v>
      </c>
      <c r="N91" s="466"/>
      <c r="O91" s="390"/>
    </row>
    <row r="92" spans="2:15" ht="15.75" customHeight="1" x14ac:dyDescent="0.25">
      <c r="B92" s="567"/>
      <c r="C92" s="587"/>
      <c r="D92" s="561"/>
      <c r="E92" s="363"/>
      <c r="F92" s="207" t="s">
        <v>10</v>
      </c>
      <c r="G92" s="364" t="s">
        <v>176</v>
      </c>
      <c r="H92" s="364"/>
      <c r="I92" s="364"/>
      <c r="J92" s="364"/>
      <c r="K92" s="208">
        <v>2</v>
      </c>
      <c r="L92" s="208">
        <v>1</v>
      </c>
      <c r="M92" s="210">
        <f t="shared" si="32"/>
        <v>2</v>
      </c>
      <c r="N92" s="466"/>
      <c r="O92" s="390"/>
    </row>
    <row r="93" spans="2:15" ht="15.75" customHeight="1" x14ac:dyDescent="0.25">
      <c r="B93" s="567"/>
      <c r="C93" s="587"/>
      <c r="D93" s="386"/>
      <c r="E93" s="363"/>
      <c r="F93" s="207" t="s">
        <v>262</v>
      </c>
      <c r="G93" s="364" t="s">
        <v>380</v>
      </c>
      <c r="H93" s="364"/>
      <c r="I93" s="364"/>
      <c r="J93" s="364"/>
      <c r="K93" s="208">
        <v>15</v>
      </c>
      <c r="L93" s="209">
        <v>1</v>
      </c>
      <c r="M93" s="210">
        <f t="shared" ref="M93" si="38">K93*L93</f>
        <v>15</v>
      </c>
      <c r="N93" s="466"/>
      <c r="O93" s="390"/>
    </row>
    <row r="94" spans="2:15" ht="17.25" customHeight="1" x14ac:dyDescent="0.25">
      <c r="B94" s="567"/>
      <c r="C94" s="587"/>
      <c r="D94" s="574" t="s">
        <v>369</v>
      </c>
      <c r="E94" s="362"/>
      <c r="F94" s="362"/>
      <c r="G94" s="364" t="s">
        <v>410</v>
      </c>
      <c r="H94" s="364"/>
      <c r="I94" s="364"/>
      <c r="J94" s="364"/>
      <c r="K94" s="212">
        <v>185</v>
      </c>
      <c r="L94" s="213">
        <v>1</v>
      </c>
      <c r="M94" s="210">
        <f>K94*L94</f>
        <v>185</v>
      </c>
      <c r="N94" s="466"/>
      <c r="O94" s="390"/>
    </row>
    <row r="95" spans="2:15" ht="17.25" customHeight="1" thickBot="1" x14ac:dyDescent="0.3">
      <c r="B95" s="567"/>
      <c r="C95" s="587"/>
      <c r="D95" s="384" t="s">
        <v>1</v>
      </c>
      <c r="E95" s="412"/>
      <c r="F95" s="412"/>
      <c r="G95" s="62" t="s">
        <v>11</v>
      </c>
      <c r="H95" s="83">
        <v>3.81</v>
      </c>
      <c r="I95" s="83">
        <v>10.36</v>
      </c>
      <c r="J95" s="236">
        <f>0.4*I95</f>
        <v>4.1440000000000001</v>
      </c>
      <c r="K95" s="236">
        <f>SUM(I95:J95)</f>
        <v>14.504</v>
      </c>
      <c r="L95" s="237">
        <v>2</v>
      </c>
      <c r="M95" s="238">
        <f>K95*L95</f>
        <v>29.007999999999999</v>
      </c>
      <c r="N95" s="466"/>
      <c r="O95" s="390"/>
    </row>
    <row r="96" spans="2:15" ht="15" customHeight="1" x14ac:dyDescent="0.25">
      <c r="B96" s="567"/>
      <c r="C96" s="587"/>
      <c r="D96" s="575" t="s">
        <v>366</v>
      </c>
      <c r="E96" s="576"/>
      <c r="F96" s="410" t="s">
        <v>242</v>
      </c>
      <c r="G96" s="49" t="s">
        <v>48</v>
      </c>
      <c r="H96" s="205">
        <v>0.43</v>
      </c>
      <c r="I96" s="183">
        <v>0.9</v>
      </c>
      <c r="J96" s="9">
        <f t="shared" si="33"/>
        <v>0.36000000000000004</v>
      </c>
      <c r="K96" s="184">
        <f t="shared" ref="K96:K104" si="39">SUM(I96:J96)</f>
        <v>1.26</v>
      </c>
      <c r="L96" s="184">
        <v>3</v>
      </c>
      <c r="M96" s="151">
        <f t="shared" si="32"/>
        <v>3.7800000000000002</v>
      </c>
      <c r="N96" s="466"/>
      <c r="O96" s="390"/>
    </row>
    <row r="97" spans="2:15" ht="15" customHeight="1" x14ac:dyDescent="0.25">
      <c r="B97" s="567"/>
      <c r="C97" s="587"/>
      <c r="D97" s="577"/>
      <c r="E97" s="558"/>
      <c r="F97" s="362"/>
      <c r="G97" s="21" t="s">
        <v>47</v>
      </c>
      <c r="H97" s="229">
        <v>0.6</v>
      </c>
      <c r="I97" s="229">
        <v>0.9</v>
      </c>
      <c r="J97" s="161">
        <f t="shared" si="33"/>
        <v>0.36000000000000004</v>
      </c>
      <c r="K97" s="231">
        <f t="shared" si="39"/>
        <v>1.26</v>
      </c>
      <c r="L97" s="231">
        <v>3</v>
      </c>
      <c r="M97" s="227">
        <f t="shared" si="32"/>
        <v>3.7800000000000002</v>
      </c>
      <c r="N97" s="466"/>
      <c r="O97" s="390"/>
    </row>
    <row r="98" spans="2:15" ht="15" customHeight="1" x14ac:dyDescent="0.25">
      <c r="B98" s="567"/>
      <c r="C98" s="587"/>
      <c r="D98" s="577"/>
      <c r="E98" s="558"/>
      <c r="F98" s="362"/>
      <c r="G98" s="21" t="s">
        <v>49</v>
      </c>
      <c r="H98" s="206">
        <v>0.13</v>
      </c>
      <c r="I98" s="229">
        <v>0.4</v>
      </c>
      <c r="J98" s="161">
        <f t="shared" si="33"/>
        <v>0.16000000000000003</v>
      </c>
      <c r="K98" s="231">
        <f t="shared" si="39"/>
        <v>0.56000000000000005</v>
      </c>
      <c r="L98" s="231">
        <v>3</v>
      </c>
      <c r="M98" s="227">
        <f t="shared" si="32"/>
        <v>1.6800000000000002</v>
      </c>
      <c r="N98" s="466"/>
      <c r="O98" s="390"/>
    </row>
    <row r="99" spans="2:15" ht="15" customHeight="1" x14ac:dyDescent="0.25">
      <c r="B99" s="567"/>
      <c r="C99" s="587"/>
      <c r="D99" s="577"/>
      <c r="E99" s="558"/>
      <c r="F99" s="362"/>
      <c r="G99" s="21" t="s">
        <v>75</v>
      </c>
      <c r="H99" s="206">
        <v>0.43</v>
      </c>
      <c r="I99" s="229">
        <v>2.8</v>
      </c>
      <c r="J99" s="161">
        <f t="shared" si="33"/>
        <v>1.1199999999999999</v>
      </c>
      <c r="K99" s="231">
        <f>SUM(I99:J99)</f>
        <v>3.92</v>
      </c>
      <c r="L99" s="231">
        <v>1</v>
      </c>
      <c r="M99" s="227">
        <f t="shared" si="32"/>
        <v>3.92</v>
      </c>
      <c r="N99" s="466"/>
      <c r="O99" s="390"/>
    </row>
    <row r="100" spans="2:15" ht="15" customHeight="1" x14ac:dyDescent="0.25">
      <c r="B100" s="567"/>
      <c r="C100" s="587"/>
      <c r="D100" s="577"/>
      <c r="E100" s="558"/>
      <c r="F100" s="362"/>
      <c r="G100" s="21" t="s">
        <v>76</v>
      </c>
      <c r="H100" s="229">
        <v>0.6</v>
      </c>
      <c r="I100" s="229">
        <v>1.95</v>
      </c>
      <c r="J100" s="161">
        <f t="shared" si="33"/>
        <v>0.78</v>
      </c>
      <c r="K100" s="231">
        <f>SUM(I100:J100)</f>
        <v>2.73</v>
      </c>
      <c r="L100" s="231">
        <v>1</v>
      </c>
      <c r="M100" s="227">
        <f t="shared" si="32"/>
        <v>2.73</v>
      </c>
      <c r="N100" s="466"/>
      <c r="O100" s="390"/>
    </row>
    <row r="101" spans="2:15" ht="15" customHeight="1" x14ac:dyDescent="0.25">
      <c r="B101" s="567"/>
      <c r="C101" s="587"/>
      <c r="D101" s="577"/>
      <c r="E101" s="558"/>
      <c r="F101" s="362"/>
      <c r="G101" s="21" t="s">
        <v>244</v>
      </c>
      <c r="H101" s="229">
        <v>1.62</v>
      </c>
      <c r="I101" s="229">
        <v>1.62</v>
      </c>
      <c r="J101" s="231">
        <f>0.4*I101</f>
        <v>0.64800000000000013</v>
      </c>
      <c r="K101" s="231">
        <f>SUM(I101:J101)</f>
        <v>2.2680000000000002</v>
      </c>
      <c r="L101" s="231">
        <v>1</v>
      </c>
      <c r="M101" s="222">
        <f>K101*L101</f>
        <v>2.2680000000000002</v>
      </c>
      <c r="N101" s="466"/>
      <c r="O101" s="390"/>
    </row>
    <row r="102" spans="2:15" ht="15" customHeight="1" x14ac:dyDescent="0.25">
      <c r="B102" s="567"/>
      <c r="C102" s="587"/>
      <c r="D102" s="577"/>
      <c r="E102" s="558"/>
      <c r="F102" s="362" t="s">
        <v>245</v>
      </c>
      <c r="G102" s="364" t="s">
        <v>368</v>
      </c>
      <c r="H102" s="364"/>
      <c r="I102" s="364"/>
      <c r="J102" s="364"/>
      <c r="K102" s="231">
        <v>1.58</v>
      </c>
      <c r="L102" s="229">
        <v>1</v>
      </c>
      <c r="M102" s="222">
        <f>K102*L102</f>
        <v>1.58</v>
      </c>
      <c r="N102" s="466"/>
      <c r="O102" s="390"/>
    </row>
    <row r="103" spans="2:15" ht="15" customHeight="1" x14ac:dyDescent="0.25">
      <c r="B103" s="567"/>
      <c r="C103" s="587"/>
      <c r="D103" s="577"/>
      <c r="E103" s="558"/>
      <c r="F103" s="362"/>
      <c r="G103" s="88" t="s">
        <v>246</v>
      </c>
      <c r="H103" s="229">
        <v>1.62</v>
      </c>
      <c r="I103" s="229">
        <v>2.88</v>
      </c>
      <c r="J103" s="231">
        <f t="shared" ref="J103" si="40">0.4*I103</f>
        <v>1.1519999999999999</v>
      </c>
      <c r="K103" s="231">
        <f t="shared" ref="K103" si="41">SUM(I103:J103)</f>
        <v>4.032</v>
      </c>
      <c r="L103" s="231">
        <v>1</v>
      </c>
      <c r="M103" s="222">
        <f t="shared" ref="M103" si="42">K103*L103</f>
        <v>4.032</v>
      </c>
      <c r="N103" s="466"/>
      <c r="O103" s="390"/>
    </row>
    <row r="104" spans="2:15" ht="15" customHeight="1" x14ac:dyDescent="0.25">
      <c r="B104" s="567"/>
      <c r="C104" s="587"/>
      <c r="D104" s="577"/>
      <c r="E104" s="558"/>
      <c r="F104" s="362" t="s">
        <v>243</v>
      </c>
      <c r="G104" s="21" t="s">
        <v>12</v>
      </c>
      <c r="H104" s="229">
        <v>1.1000000000000001</v>
      </c>
      <c r="I104" s="229">
        <v>1.1000000000000001</v>
      </c>
      <c r="J104" s="161">
        <f t="shared" si="33"/>
        <v>0.44000000000000006</v>
      </c>
      <c r="K104" s="231">
        <f t="shared" si="39"/>
        <v>1.54</v>
      </c>
      <c r="L104" s="231">
        <v>3</v>
      </c>
      <c r="M104" s="222">
        <f t="shared" si="32"/>
        <v>4.62</v>
      </c>
      <c r="N104" s="466"/>
      <c r="O104" s="390"/>
    </row>
    <row r="105" spans="2:15" ht="15" customHeight="1" x14ac:dyDescent="0.25">
      <c r="B105" s="567"/>
      <c r="C105" s="587"/>
      <c r="D105" s="577"/>
      <c r="E105" s="558"/>
      <c r="F105" s="362"/>
      <c r="G105" s="21" t="s">
        <v>173</v>
      </c>
      <c r="H105" s="206">
        <v>0.24</v>
      </c>
      <c r="I105" s="206">
        <v>0.84</v>
      </c>
      <c r="J105" s="231">
        <f t="shared" si="33"/>
        <v>0.33600000000000002</v>
      </c>
      <c r="K105" s="231">
        <f>SUM(I105:J105)</f>
        <v>1.1759999999999999</v>
      </c>
      <c r="L105" s="229">
        <v>4</v>
      </c>
      <c r="M105" s="222">
        <f t="shared" si="32"/>
        <v>4.7039999999999997</v>
      </c>
      <c r="N105" s="466"/>
      <c r="O105" s="390"/>
    </row>
    <row r="106" spans="2:15" ht="15" customHeight="1" x14ac:dyDescent="0.25">
      <c r="B106" s="567"/>
      <c r="C106" s="587"/>
      <c r="D106" s="577"/>
      <c r="E106" s="558"/>
      <c r="F106" s="362"/>
      <c r="G106" s="21" t="s">
        <v>174</v>
      </c>
      <c r="H106" s="206">
        <v>0.42</v>
      </c>
      <c r="I106" s="206">
        <v>1.04</v>
      </c>
      <c r="J106" s="231">
        <f>0.4*I106</f>
        <v>0.41600000000000004</v>
      </c>
      <c r="K106" s="231">
        <f>SUM(I106:J106)</f>
        <v>1.456</v>
      </c>
      <c r="L106" s="229">
        <v>2</v>
      </c>
      <c r="M106" s="222">
        <f>K106*L106</f>
        <v>2.9119999999999999</v>
      </c>
      <c r="N106" s="466"/>
      <c r="O106" s="390"/>
    </row>
    <row r="107" spans="2:15" ht="15" customHeight="1" thickBot="1" x14ac:dyDescent="0.3">
      <c r="B107" s="567"/>
      <c r="C107" s="587"/>
      <c r="D107" s="578"/>
      <c r="E107" s="535"/>
      <c r="F107" s="224" t="s">
        <v>10</v>
      </c>
      <c r="G107" s="403" t="s">
        <v>176</v>
      </c>
      <c r="H107" s="403"/>
      <c r="I107" s="403"/>
      <c r="J107" s="403"/>
      <c r="K107" s="234">
        <v>3.6</v>
      </c>
      <c r="L107" s="234">
        <v>1</v>
      </c>
      <c r="M107" s="233">
        <f t="shared" ref="M107" si="43">K107*L107</f>
        <v>3.6</v>
      </c>
      <c r="N107" s="466"/>
      <c r="O107" s="390"/>
    </row>
    <row r="108" spans="2:15" ht="15" customHeight="1" x14ac:dyDescent="0.25">
      <c r="B108" s="567"/>
      <c r="C108" s="587"/>
      <c r="D108" s="575" t="s">
        <v>367</v>
      </c>
      <c r="E108" s="576"/>
      <c r="F108" s="410" t="s">
        <v>242</v>
      </c>
      <c r="G108" s="49" t="s">
        <v>48</v>
      </c>
      <c r="H108" s="205">
        <v>0.43</v>
      </c>
      <c r="I108" s="183">
        <v>0.9</v>
      </c>
      <c r="J108" s="9">
        <f t="shared" ref="J108:J111" si="44">0.4*I108</f>
        <v>0.36000000000000004</v>
      </c>
      <c r="K108" s="184">
        <f t="shared" ref="K108:K109" si="45">SUM(I108:J108)</f>
        <v>1.26</v>
      </c>
      <c r="L108" s="184">
        <v>3</v>
      </c>
      <c r="M108" s="151">
        <f t="shared" ref="M108:M111" si="46">K108*L108</f>
        <v>3.7800000000000002</v>
      </c>
      <c r="N108" s="466"/>
      <c r="O108" s="390"/>
    </row>
    <row r="109" spans="2:15" ht="15" customHeight="1" x14ac:dyDescent="0.25">
      <c r="B109" s="567"/>
      <c r="C109" s="587"/>
      <c r="D109" s="577"/>
      <c r="E109" s="558"/>
      <c r="F109" s="362"/>
      <c r="G109" s="21" t="s">
        <v>47</v>
      </c>
      <c r="H109" s="229">
        <v>0.6</v>
      </c>
      <c r="I109" s="229">
        <v>0.9</v>
      </c>
      <c r="J109" s="161">
        <f t="shared" si="44"/>
        <v>0.36000000000000004</v>
      </c>
      <c r="K109" s="231">
        <f t="shared" si="45"/>
        <v>1.26</v>
      </c>
      <c r="L109" s="231">
        <v>3</v>
      </c>
      <c r="M109" s="227">
        <f t="shared" si="46"/>
        <v>3.7800000000000002</v>
      </c>
      <c r="N109" s="466"/>
      <c r="O109" s="390"/>
    </row>
    <row r="110" spans="2:15" ht="15" customHeight="1" x14ac:dyDescent="0.25">
      <c r="B110" s="567"/>
      <c r="C110" s="587"/>
      <c r="D110" s="577"/>
      <c r="E110" s="558"/>
      <c r="F110" s="362"/>
      <c r="G110" s="21" t="s">
        <v>75</v>
      </c>
      <c r="H110" s="206">
        <v>0.43</v>
      </c>
      <c r="I110" s="229">
        <v>2.8</v>
      </c>
      <c r="J110" s="161">
        <f t="shared" si="44"/>
        <v>1.1199999999999999</v>
      </c>
      <c r="K110" s="231">
        <f>SUM(I110:J110)</f>
        <v>3.92</v>
      </c>
      <c r="L110" s="231">
        <v>1</v>
      </c>
      <c r="M110" s="227">
        <f t="shared" si="46"/>
        <v>3.92</v>
      </c>
      <c r="N110" s="466"/>
      <c r="O110" s="390"/>
    </row>
    <row r="111" spans="2:15" ht="15" customHeight="1" x14ac:dyDescent="0.25">
      <c r="B111" s="567"/>
      <c r="C111" s="587"/>
      <c r="D111" s="577"/>
      <c r="E111" s="558"/>
      <c r="F111" s="362"/>
      <c r="G111" s="21" t="s">
        <v>76</v>
      </c>
      <c r="H111" s="229">
        <v>0.6</v>
      </c>
      <c r="I111" s="229">
        <v>1.95</v>
      </c>
      <c r="J111" s="161">
        <f t="shared" si="44"/>
        <v>0.78</v>
      </c>
      <c r="K111" s="231">
        <f>SUM(I111:J111)</f>
        <v>2.73</v>
      </c>
      <c r="L111" s="231">
        <v>1</v>
      </c>
      <c r="M111" s="227">
        <f t="shared" si="46"/>
        <v>2.73</v>
      </c>
      <c r="N111" s="466"/>
      <c r="O111" s="390"/>
    </row>
    <row r="112" spans="2:15" ht="15" customHeight="1" x14ac:dyDescent="0.25">
      <c r="B112" s="567"/>
      <c r="C112" s="587"/>
      <c r="D112" s="577"/>
      <c r="E112" s="558"/>
      <c r="F112" s="362"/>
      <c r="G112" s="21" t="s">
        <v>244</v>
      </c>
      <c r="H112" s="229">
        <v>1.62</v>
      </c>
      <c r="I112" s="229">
        <v>1.62</v>
      </c>
      <c r="J112" s="231">
        <f>0.4*I112</f>
        <v>0.64800000000000013</v>
      </c>
      <c r="K112" s="231">
        <f>SUM(I112:J112)</f>
        <v>2.2680000000000002</v>
      </c>
      <c r="L112" s="231">
        <v>1</v>
      </c>
      <c r="M112" s="222">
        <f>K112*L112</f>
        <v>2.2680000000000002</v>
      </c>
      <c r="N112" s="466"/>
      <c r="O112" s="390"/>
    </row>
    <row r="113" spans="2:15" ht="15" customHeight="1" x14ac:dyDescent="0.25">
      <c r="B113" s="567"/>
      <c r="C113" s="587"/>
      <c r="D113" s="577"/>
      <c r="E113" s="558"/>
      <c r="F113" s="362" t="s">
        <v>245</v>
      </c>
      <c r="G113" s="364" t="s">
        <v>368</v>
      </c>
      <c r="H113" s="364"/>
      <c r="I113" s="364"/>
      <c r="J113" s="364"/>
      <c r="K113" s="231">
        <v>1.58</v>
      </c>
      <c r="L113" s="229">
        <v>1</v>
      </c>
      <c r="M113" s="222">
        <f>K113*L113</f>
        <v>1.58</v>
      </c>
      <c r="N113" s="466"/>
      <c r="O113" s="390"/>
    </row>
    <row r="114" spans="2:15" ht="15" customHeight="1" x14ac:dyDescent="0.25">
      <c r="B114" s="567"/>
      <c r="C114" s="587"/>
      <c r="D114" s="577"/>
      <c r="E114" s="558"/>
      <c r="F114" s="362"/>
      <c r="G114" s="88" t="s">
        <v>246</v>
      </c>
      <c r="H114" s="229">
        <v>1.62</v>
      </c>
      <c r="I114" s="229">
        <v>2.88</v>
      </c>
      <c r="J114" s="231">
        <f t="shared" ref="J114:J116" si="47">0.4*I114</f>
        <v>1.1519999999999999</v>
      </c>
      <c r="K114" s="231">
        <f t="shared" ref="K114" si="48">SUM(I114:J114)</f>
        <v>4.032</v>
      </c>
      <c r="L114" s="231">
        <v>1</v>
      </c>
      <c r="M114" s="222">
        <f t="shared" ref="M114:M116" si="49">K114*L114</f>
        <v>4.032</v>
      </c>
      <c r="N114" s="466"/>
      <c r="O114" s="390"/>
    </row>
    <row r="115" spans="2:15" ht="15" customHeight="1" x14ac:dyDescent="0.25">
      <c r="B115" s="567"/>
      <c r="C115" s="587"/>
      <c r="D115" s="577"/>
      <c r="E115" s="558"/>
      <c r="F115" s="362" t="s">
        <v>243</v>
      </c>
      <c r="G115" s="21" t="s">
        <v>12</v>
      </c>
      <c r="H115" s="229">
        <v>1.1000000000000001</v>
      </c>
      <c r="I115" s="229">
        <v>1.1000000000000001</v>
      </c>
      <c r="J115" s="161">
        <f t="shared" si="47"/>
        <v>0.44000000000000006</v>
      </c>
      <c r="K115" s="231">
        <f t="shared" ref="K115" si="50">SUM(I115:J115)</f>
        <v>1.54</v>
      </c>
      <c r="L115" s="231">
        <v>3</v>
      </c>
      <c r="M115" s="222">
        <f t="shared" si="49"/>
        <v>4.62</v>
      </c>
      <c r="N115" s="466"/>
      <c r="O115" s="390"/>
    </row>
    <row r="116" spans="2:15" ht="15" customHeight="1" x14ac:dyDescent="0.25">
      <c r="B116" s="567"/>
      <c r="C116" s="587"/>
      <c r="D116" s="577"/>
      <c r="E116" s="558"/>
      <c r="F116" s="362"/>
      <c r="G116" s="21" t="s">
        <v>173</v>
      </c>
      <c r="H116" s="206">
        <v>0.24</v>
      </c>
      <c r="I116" s="206">
        <v>0.84</v>
      </c>
      <c r="J116" s="231">
        <f t="shared" si="47"/>
        <v>0.33600000000000002</v>
      </c>
      <c r="K116" s="231">
        <f>SUM(I116:J116)</f>
        <v>1.1759999999999999</v>
      </c>
      <c r="L116" s="229">
        <v>4</v>
      </c>
      <c r="M116" s="222">
        <f t="shared" si="49"/>
        <v>4.7039999999999997</v>
      </c>
      <c r="N116" s="466"/>
      <c r="O116" s="390"/>
    </row>
    <row r="117" spans="2:15" ht="15.75" customHeight="1" x14ac:dyDescent="0.25">
      <c r="B117" s="567"/>
      <c r="C117" s="587"/>
      <c r="D117" s="577"/>
      <c r="E117" s="558"/>
      <c r="F117" s="362"/>
      <c r="G117" s="21" t="s">
        <v>174</v>
      </c>
      <c r="H117" s="206">
        <v>0.42</v>
      </c>
      <c r="I117" s="206">
        <v>1.04</v>
      </c>
      <c r="J117" s="231">
        <f>0.4*I117</f>
        <v>0.41600000000000004</v>
      </c>
      <c r="K117" s="231">
        <f>SUM(I117:J117)</f>
        <v>1.456</v>
      </c>
      <c r="L117" s="229">
        <v>2</v>
      </c>
      <c r="M117" s="222">
        <f>K117*L117</f>
        <v>2.9119999999999999</v>
      </c>
      <c r="N117" s="466"/>
      <c r="O117" s="390"/>
    </row>
    <row r="118" spans="2:15" ht="15.75" customHeight="1" thickBot="1" x14ac:dyDescent="0.3">
      <c r="B118" s="567"/>
      <c r="C118" s="587"/>
      <c r="D118" s="578"/>
      <c r="E118" s="535"/>
      <c r="F118" s="224" t="s">
        <v>10</v>
      </c>
      <c r="G118" s="403" t="s">
        <v>176</v>
      </c>
      <c r="H118" s="403"/>
      <c r="I118" s="403"/>
      <c r="J118" s="403"/>
      <c r="K118" s="234">
        <v>3.6</v>
      </c>
      <c r="L118" s="234">
        <v>1</v>
      </c>
      <c r="M118" s="233">
        <f t="shared" ref="M118" si="51">K118*L118</f>
        <v>3.6</v>
      </c>
      <c r="N118" s="466"/>
      <c r="O118" s="390"/>
    </row>
    <row r="119" spans="2:15" ht="15.75" customHeight="1" x14ac:dyDescent="0.25">
      <c r="B119" s="567"/>
      <c r="C119" s="587"/>
      <c r="D119" s="442" t="s">
        <v>262</v>
      </c>
      <c r="E119" s="387"/>
      <c r="F119" s="387"/>
      <c r="G119" s="367" t="s">
        <v>370</v>
      </c>
      <c r="H119" s="367"/>
      <c r="I119" s="367"/>
      <c r="J119" s="367"/>
      <c r="K119" s="230">
        <v>35</v>
      </c>
      <c r="L119" s="228">
        <v>1</v>
      </c>
      <c r="M119" s="232">
        <f t="shared" ref="M119" si="52">K119*L119</f>
        <v>35</v>
      </c>
      <c r="N119" s="466"/>
      <c r="O119" s="390"/>
    </row>
    <row r="120" spans="2:15" x14ac:dyDescent="0.25">
      <c r="B120" s="567"/>
      <c r="C120" s="587"/>
      <c r="D120" s="574" t="s">
        <v>40</v>
      </c>
      <c r="E120" s="362"/>
      <c r="F120" s="362"/>
      <c r="G120" s="21" t="s">
        <v>171</v>
      </c>
      <c r="H120" s="209">
        <v>1.8</v>
      </c>
      <c r="I120" s="209">
        <v>4</v>
      </c>
      <c r="J120" s="208">
        <f>0.4*I120</f>
        <v>1.6</v>
      </c>
      <c r="K120" s="208">
        <f t="shared" ref="K120:K123" si="53">SUM(I120:J120)</f>
        <v>5.6</v>
      </c>
      <c r="L120" s="208">
        <v>1</v>
      </c>
      <c r="M120" s="210">
        <f t="shared" ref="M120:M126" si="54">K120*L120</f>
        <v>5.6</v>
      </c>
      <c r="N120" s="466"/>
      <c r="O120" s="390"/>
    </row>
    <row r="121" spans="2:15" x14ac:dyDescent="0.25">
      <c r="B121" s="567"/>
      <c r="C121" s="587"/>
      <c r="D121" s="574"/>
      <c r="E121" s="362"/>
      <c r="F121" s="362"/>
      <c r="G121" s="21" t="s">
        <v>175</v>
      </c>
      <c r="H121" s="209">
        <v>1.8</v>
      </c>
      <c r="I121" s="209">
        <v>4</v>
      </c>
      <c r="J121" s="208">
        <f>0.4*I121</f>
        <v>1.6</v>
      </c>
      <c r="K121" s="208">
        <f t="shared" si="53"/>
        <v>5.6</v>
      </c>
      <c r="L121" s="208">
        <v>1.5</v>
      </c>
      <c r="M121" s="210">
        <f t="shared" si="54"/>
        <v>8.3999999999999986</v>
      </c>
      <c r="N121" s="466"/>
      <c r="O121" s="390"/>
    </row>
    <row r="122" spans="2:15" x14ac:dyDescent="0.25">
      <c r="B122" s="567"/>
      <c r="C122" s="587"/>
      <c r="D122" s="574"/>
      <c r="E122" s="362"/>
      <c r="F122" s="362"/>
      <c r="G122" s="21" t="s">
        <v>56</v>
      </c>
      <c r="H122" s="209">
        <v>2.95</v>
      </c>
      <c r="I122" s="209">
        <v>4.9000000000000004</v>
      </c>
      <c r="J122" s="208">
        <f>0.4*I122</f>
        <v>1.9600000000000002</v>
      </c>
      <c r="K122" s="208">
        <f t="shared" si="53"/>
        <v>6.86</v>
      </c>
      <c r="L122" s="208">
        <v>1.5</v>
      </c>
      <c r="M122" s="210">
        <f t="shared" si="54"/>
        <v>10.290000000000001</v>
      </c>
      <c r="N122" s="466"/>
      <c r="O122" s="390"/>
    </row>
    <row r="123" spans="2:15" x14ac:dyDescent="0.25">
      <c r="B123" s="567"/>
      <c r="C123" s="587"/>
      <c r="D123" s="574"/>
      <c r="E123" s="362"/>
      <c r="F123" s="362"/>
      <c r="G123" s="21" t="s">
        <v>123</v>
      </c>
      <c r="H123" s="209">
        <v>0.96</v>
      </c>
      <c r="I123" s="209">
        <v>2.33</v>
      </c>
      <c r="J123" s="208">
        <f>0.4*I123</f>
        <v>0.93200000000000005</v>
      </c>
      <c r="K123" s="208">
        <f t="shared" si="53"/>
        <v>3.262</v>
      </c>
      <c r="L123" s="208">
        <v>1</v>
      </c>
      <c r="M123" s="210">
        <f t="shared" si="54"/>
        <v>3.262</v>
      </c>
      <c r="N123" s="466"/>
      <c r="O123" s="390"/>
    </row>
    <row r="124" spans="2:15" x14ac:dyDescent="0.25">
      <c r="B124" s="567"/>
      <c r="C124" s="587"/>
      <c r="D124" s="574" t="s">
        <v>371</v>
      </c>
      <c r="E124" s="362"/>
      <c r="F124" s="362"/>
      <c r="G124" s="364" t="s">
        <v>373</v>
      </c>
      <c r="H124" s="364"/>
      <c r="I124" s="364"/>
      <c r="J124" s="364"/>
      <c r="K124" s="208">
        <v>8.6</v>
      </c>
      <c r="L124" s="209">
        <v>1</v>
      </c>
      <c r="M124" s="210">
        <f t="shared" si="54"/>
        <v>8.6</v>
      </c>
      <c r="N124" s="466"/>
      <c r="O124" s="390"/>
    </row>
    <row r="125" spans="2:15" x14ac:dyDescent="0.25">
      <c r="B125" s="567"/>
      <c r="C125" s="587"/>
      <c r="D125" s="574" t="s">
        <v>372</v>
      </c>
      <c r="E125" s="362"/>
      <c r="F125" s="362"/>
      <c r="G125" s="364" t="s">
        <v>374</v>
      </c>
      <c r="H125" s="364"/>
      <c r="I125" s="364"/>
      <c r="J125" s="364"/>
      <c r="K125" s="208">
        <v>8.6</v>
      </c>
      <c r="L125" s="209">
        <v>1</v>
      </c>
      <c r="M125" s="210">
        <f t="shared" si="54"/>
        <v>8.6</v>
      </c>
      <c r="N125" s="466"/>
      <c r="O125" s="390"/>
    </row>
    <row r="126" spans="2:15" x14ac:dyDescent="0.25">
      <c r="B126" s="567"/>
      <c r="C126" s="587"/>
      <c r="D126" s="574" t="s">
        <v>236</v>
      </c>
      <c r="E126" s="362"/>
      <c r="F126" s="362"/>
      <c r="G126" s="369" t="s">
        <v>377</v>
      </c>
      <c r="H126" s="364"/>
      <c r="I126" s="364"/>
      <c r="J126" s="364"/>
      <c r="K126" s="395">
        <v>6</v>
      </c>
      <c r="L126" s="343">
        <v>2</v>
      </c>
      <c r="M126" s="348">
        <f t="shared" si="54"/>
        <v>12</v>
      </c>
      <c r="N126" s="466"/>
      <c r="O126" s="390"/>
    </row>
    <row r="127" spans="2:15" ht="15.75" thickBot="1" x14ac:dyDescent="0.3">
      <c r="B127" s="568"/>
      <c r="C127" s="588"/>
      <c r="D127" s="455"/>
      <c r="E127" s="402"/>
      <c r="F127" s="402"/>
      <c r="G127" s="432" t="s">
        <v>378</v>
      </c>
      <c r="H127" s="403"/>
      <c r="I127" s="403"/>
      <c r="J127" s="403"/>
      <c r="K127" s="396"/>
      <c r="L127" s="398"/>
      <c r="M127" s="408"/>
      <c r="N127" s="467"/>
      <c r="O127" s="556"/>
    </row>
  </sheetData>
  <mergeCells count="97">
    <mergeCell ref="G94:J94"/>
    <mergeCell ref="F96:F101"/>
    <mergeCell ref="F102:F103"/>
    <mergeCell ref="F104:F106"/>
    <mergeCell ref="F108:F112"/>
    <mergeCell ref="N29:N75"/>
    <mergeCell ref="N76:N88"/>
    <mergeCell ref="N89:N127"/>
    <mergeCell ref="L126:L127"/>
    <mergeCell ref="G119:J119"/>
    <mergeCell ref="G93:J93"/>
    <mergeCell ref="G89:J89"/>
    <mergeCell ref="G124:J124"/>
    <mergeCell ref="G125:J125"/>
    <mergeCell ref="G127:J127"/>
    <mergeCell ref="M126:M127"/>
    <mergeCell ref="G84:J84"/>
    <mergeCell ref="G92:J92"/>
    <mergeCell ref="G107:J107"/>
    <mergeCell ref="G102:J102"/>
    <mergeCell ref="G113:J113"/>
    <mergeCell ref="D125:F125"/>
    <mergeCell ref="D126:F127"/>
    <mergeCell ref="D120:F123"/>
    <mergeCell ref="O2:O127"/>
    <mergeCell ref="G50:J50"/>
    <mergeCell ref="G76:J76"/>
    <mergeCell ref="G77:J77"/>
    <mergeCell ref="G78:J78"/>
    <mergeCell ref="G126:J126"/>
    <mergeCell ref="G2:J2"/>
    <mergeCell ref="G37:J37"/>
    <mergeCell ref="G38:J38"/>
    <mergeCell ref="G118:J118"/>
    <mergeCell ref="K126:K127"/>
    <mergeCell ref="N2:N5"/>
    <mergeCell ref="N6:N28"/>
    <mergeCell ref="D89:E93"/>
    <mergeCell ref="F90:F91"/>
    <mergeCell ref="D124:F124"/>
    <mergeCell ref="D108:E118"/>
    <mergeCell ref="C76:C88"/>
    <mergeCell ref="D78:F78"/>
    <mergeCell ref="F79:F84"/>
    <mergeCell ref="D76:F77"/>
    <mergeCell ref="F85:F88"/>
    <mergeCell ref="D79:E88"/>
    <mergeCell ref="F115:F117"/>
    <mergeCell ref="F113:F114"/>
    <mergeCell ref="D21:F24"/>
    <mergeCell ref="D96:E107"/>
    <mergeCell ref="D94:F94"/>
    <mergeCell ref="D95:F95"/>
    <mergeCell ref="C2:C5"/>
    <mergeCell ref="D2:E4"/>
    <mergeCell ref="F2:F3"/>
    <mergeCell ref="D6:F10"/>
    <mergeCell ref="C6:C28"/>
    <mergeCell ref="D25:E28"/>
    <mergeCell ref="F25:F26"/>
    <mergeCell ref="F27:F28"/>
    <mergeCell ref="D11:F15"/>
    <mergeCell ref="D16:F20"/>
    <mergeCell ref="C89:C127"/>
    <mergeCell ref="D119:F119"/>
    <mergeCell ref="B2:B127"/>
    <mergeCell ref="L2:L3"/>
    <mergeCell ref="M2:M3"/>
    <mergeCell ref="G3:J3"/>
    <mergeCell ref="G4:J4"/>
    <mergeCell ref="D5:F5"/>
    <mergeCell ref="G5:J5"/>
    <mergeCell ref="K2:K3"/>
    <mergeCell ref="C29:C75"/>
    <mergeCell ref="D29:F29"/>
    <mergeCell ref="D30:F34"/>
    <mergeCell ref="E35:E60"/>
    <mergeCell ref="F36:F40"/>
    <mergeCell ref="F51:F52"/>
    <mergeCell ref="F46:F47"/>
    <mergeCell ref="F48:F49"/>
    <mergeCell ref="D1:F1"/>
    <mergeCell ref="E70:F73"/>
    <mergeCell ref="E74:F74"/>
    <mergeCell ref="G74:J74"/>
    <mergeCell ref="E75:F75"/>
    <mergeCell ref="G75:J75"/>
    <mergeCell ref="D35:D75"/>
    <mergeCell ref="F58:F60"/>
    <mergeCell ref="E61:E64"/>
    <mergeCell ref="F61:F62"/>
    <mergeCell ref="G62:J62"/>
    <mergeCell ref="G64:J64"/>
    <mergeCell ref="E65:F69"/>
    <mergeCell ref="F53:F54"/>
    <mergeCell ref="F55:F57"/>
    <mergeCell ref="F41:F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F11"/>
  <sheetViews>
    <sheetView zoomScale="90" zoomScaleNormal="90" workbookViewId="0">
      <selection activeCell="A2" sqref="A2"/>
    </sheetView>
  </sheetViews>
  <sheetFormatPr baseColWidth="10" defaultRowHeight="15" x14ac:dyDescent="0.25"/>
  <cols>
    <col min="1" max="1" width="7.42578125" customWidth="1"/>
    <col min="2" max="2" width="31.140625" customWidth="1"/>
    <col min="3" max="3" width="11.7109375" customWidth="1"/>
    <col min="4" max="4" width="16.28515625" customWidth="1"/>
    <col min="5" max="5" width="11.7109375" customWidth="1"/>
    <col min="6" max="6" width="16.5703125" customWidth="1"/>
  </cols>
  <sheetData>
    <row r="1" spans="2:6" ht="15.75" thickBot="1" x14ac:dyDescent="0.3"/>
    <row r="2" spans="2:6" ht="23.25" customHeight="1" thickBot="1" x14ac:dyDescent="0.3">
      <c r="B2" s="596" t="s">
        <v>223</v>
      </c>
      <c r="C2" s="597"/>
      <c r="D2" s="598"/>
      <c r="E2" s="599"/>
      <c r="F2" s="600"/>
    </row>
    <row r="3" spans="2:6" ht="30" customHeight="1" x14ac:dyDescent="0.25">
      <c r="B3" s="601" t="s">
        <v>149</v>
      </c>
      <c r="C3" s="602"/>
      <c r="D3" s="271">
        <v>11410.94</v>
      </c>
      <c r="E3" s="413" t="s">
        <v>154</v>
      </c>
      <c r="F3" s="414"/>
    </row>
    <row r="4" spans="2:6" ht="30" customHeight="1" x14ac:dyDescent="0.25">
      <c r="B4" s="603" t="s">
        <v>150</v>
      </c>
      <c r="C4" s="604"/>
      <c r="D4" s="272">
        <v>1525.68</v>
      </c>
      <c r="E4" s="415"/>
      <c r="F4" s="416"/>
    </row>
    <row r="5" spans="2:6" ht="30" customHeight="1" x14ac:dyDescent="0.25">
      <c r="B5" s="605" t="s">
        <v>151</v>
      </c>
      <c r="C5" s="606"/>
      <c r="D5" s="245">
        <v>606.91999999999996</v>
      </c>
      <c r="E5" s="415"/>
      <c r="F5" s="416"/>
    </row>
    <row r="6" spans="2:6" ht="30" customHeight="1" x14ac:dyDescent="0.25">
      <c r="B6" s="607" t="s">
        <v>152</v>
      </c>
      <c r="C6" s="608"/>
      <c r="D6" s="246">
        <v>14407.95</v>
      </c>
      <c r="E6" s="415"/>
      <c r="F6" s="416"/>
    </row>
    <row r="7" spans="2:6" ht="30.75" customHeight="1" thickBot="1" x14ac:dyDescent="0.3">
      <c r="B7" s="609" t="s">
        <v>359</v>
      </c>
      <c r="C7" s="610"/>
      <c r="D7" s="283">
        <v>3174.35</v>
      </c>
      <c r="E7" s="418"/>
      <c r="F7" s="419"/>
    </row>
    <row r="8" spans="2:6" x14ac:dyDescent="0.25">
      <c r="B8" s="611" t="s">
        <v>153</v>
      </c>
      <c r="C8" s="612"/>
      <c r="D8" s="244">
        <f>SUM(D3:D7)</f>
        <v>31125.84</v>
      </c>
      <c r="E8" s="434">
        <f>SUM(D8:D11)</f>
        <v>70033.14</v>
      </c>
      <c r="F8" s="512" t="s">
        <v>155</v>
      </c>
    </row>
    <row r="9" spans="2:6" x14ac:dyDescent="0.25">
      <c r="B9" s="613" t="s">
        <v>416</v>
      </c>
      <c r="C9" s="614"/>
      <c r="D9" s="38">
        <f>0.5*D8</f>
        <v>15562.92</v>
      </c>
      <c r="E9" s="592"/>
      <c r="F9" s="594"/>
    </row>
    <row r="10" spans="2:6" x14ac:dyDescent="0.25">
      <c r="B10" s="613" t="s">
        <v>415</v>
      </c>
      <c r="C10" s="614"/>
      <c r="D10" s="38">
        <f>0.4*D8</f>
        <v>12450.336000000001</v>
      </c>
      <c r="E10" s="592"/>
      <c r="F10" s="594"/>
    </row>
    <row r="11" spans="2:6" ht="15.75" thickBot="1" x14ac:dyDescent="0.3">
      <c r="B11" s="615" t="s">
        <v>417</v>
      </c>
      <c r="C11" s="616"/>
      <c r="D11" s="247">
        <f>0.35*D8</f>
        <v>10894.044</v>
      </c>
      <c r="E11" s="593"/>
      <c r="F11" s="595"/>
    </row>
  </sheetData>
  <mergeCells count="13">
    <mergeCell ref="E8:E11"/>
    <mergeCell ref="F8:F11"/>
    <mergeCell ref="B2:F2"/>
    <mergeCell ref="E3:F7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Libre</vt:lpstr>
      <vt:lpstr>01 Zona Social Cultural</vt:lpstr>
      <vt:lpstr>02 Zona Servicio</vt:lpstr>
      <vt:lpstr>03 Zona Administrativa</vt:lpstr>
      <vt:lpstr>04 Zona Deportivo Recreac.</vt:lpstr>
      <vt:lpstr>05 Zona Anfiteatro</vt:lpstr>
      <vt:lpstr>Resumen 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MAGALY</cp:lastModifiedBy>
  <dcterms:created xsi:type="dcterms:W3CDTF">2014-09-18T17:53:08Z</dcterms:created>
  <dcterms:modified xsi:type="dcterms:W3CDTF">2018-01-21T20:06:08Z</dcterms:modified>
</cp:coreProperties>
</file>